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/>
  <mc:AlternateContent xmlns:mc="http://schemas.openxmlformats.org/markup-compatibility/2006">
    <mc:Choice Requires="x15">
      <x15ac:absPath xmlns:x15ac="http://schemas.microsoft.com/office/spreadsheetml/2010/11/ac" url="C:\Users\Aaron\OneDrive\Documents\Reports\"/>
    </mc:Choice>
  </mc:AlternateContent>
  <bookViews>
    <workbookView xWindow="0" yWindow="0" windowWidth="28800" windowHeight="12480" activeTab="1"/>
  </bookViews>
  <sheets>
    <sheet name="2013-16 Sales Analysis" sheetId="1" r:id="rId1"/>
    <sheet name="2015-16 Sales Analysis" sheetId="3" r:id="rId2"/>
    <sheet name="2014-16 Sales Analysis" sheetId="2" r:id="rId3"/>
  </sheets>
  <definedNames>
    <definedName name="_xlnm._FilterDatabase" localSheetId="0" hidden="1">'2013-16 Sales Analysis'!$A$3:$H$43</definedName>
  </definedNames>
  <calcPr calcId="171027"/>
</workbook>
</file>

<file path=xl/calcChain.xml><?xml version="1.0" encoding="utf-8"?>
<calcChain xmlns="http://schemas.openxmlformats.org/spreadsheetml/2006/main">
  <c r="H35" i="3" l="1"/>
  <c r="J35" i="3"/>
  <c r="H34" i="3" l="1"/>
  <c r="J34" i="3"/>
  <c r="H33" i="3" l="1"/>
  <c r="J33" i="3"/>
  <c r="H32" i="3" l="1"/>
  <c r="J32" i="3"/>
  <c r="H31" i="3" l="1"/>
  <c r="J31" i="3"/>
  <c r="H22" i="3" l="1"/>
  <c r="J22" i="3"/>
  <c r="H17" i="3" l="1"/>
  <c r="J17" i="3"/>
  <c r="H30" i="3" l="1"/>
  <c r="J30" i="3"/>
  <c r="H29" i="3"/>
  <c r="J29" i="3"/>
  <c r="H28" i="3"/>
  <c r="J28" i="3"/>
  <c r="H27" i="3" l="1"/>
  <c r="J27" i="3"/>
  <c r="H26" i="3"/>
  <c r="J26" i="3"/>
  <c r="H25" i="3" l="1"/>
  <c r="J25" i="3"/>
  <c r="H24" i="3"/>
  <c r="J24" i="3"/>
  <c r="H23" i="3"/>
  <c r="J23" i="3"/>
  <c r="J21" i="3" l="1"/>
  <c r="H21" i="3"/>
  <c r="J20" i="3"/>
  <c r="H20" i="3"/>
  <c r="J19" i="3"/>
  <c r="H19" i="3"/>
  <c r="J18" i="3"/>
  <c r="H18" i="3"/>
  <c r="J16" i="3"/>
  <c r="H16" i="3"/>
  <c r="J15" i="3"/>
  <c r="H15" i="3"/>
  <c r="J14" i="3"/>
  <c r="J13" i="3"/>
  <c r="J12" i="3"/>
  <c r="J11" i="3"/>
  <c r="J10" i="3"/>
  <c r="H10" i="3"/>
  <c r="J9" i="3"/>
  <c r="H9" i="3"/>
  <c r="J8" i="3"/>
  <c r="H8" i="3"/>
  <c r="J7" i="3"/>
  <c r="H7" i="3"/>
  <c r="J6" i="3"/>
  <c r="H6" i="3"/>
  <c r="J5" i="3"/>
  <c r="H5" i="3"/>
  <c r="J4" i="3"/>
  <c r="H4" i="3"/>
  <c r="J29" i="2"/>
  <c r="H29" i="2"/>
  <c r="J28" i="2"/>
  <c r="H28" i="2"/>
  <c r="J27" i="2"/>
  <c r="H27" i="2"/>
  <c r="J26" i="2"/>
  <c r="H26" i="2"/>
  <c r="J25" i="2"/>
  <c r="H25" i="2"/>
  <c r="J24" i="2"/>
  <c r="H24" i="2"/>
  <c r="J23" i="2"/>
  <c r="J22" i="2"/>
  <c r="J21" i="2"/>
  <c r="J20" i="2"/>
  <c r="J19" i="2"/>
  <c r="H19" i="2"/>
  <c r="J18" i="2"/>
  <c r="H18" i="2"/>
  <c r="J17" i="2"/>
  <c r="H17" i="2"/>
  <c r="J16" i="2"/>
  <c r="H16" i="2"/>
  <c r="J15" i="2"/>
  <c r="H15" i="2"/>
  <c r="J14" i="2"/>
  <c r="H14" i="2"/>
  <c r="J13" i="2"/>
  <c r="H13" i="2"/>
  <c r="J12" i="2"/>
  <c r="H12" i="2"/>
  <c r="J11" i="2"/>
  <c r="H11" i="2"/>
  <c r="J10" i="2"/>
  <c r="H10" i="2"/>
  <c r="J9" i="2"/>
  <c r="H9" i="2"/>
  <c r="J8" i="2"/>
  <c r="H8" i="2"/>
  <c r="J7" i="2"/>
  <c r="J6" i="2"/>
  <c r="H6" i="2"/>
  <c r="J5" i="2"/>
  <c r="H5" i="2"/>
  <c r="J4" i="2"/>
  <c r="H4" i="2"/>
  <c r="J3" i="2"/>
  <c r="H3" i="2"/>
  <c r="J2" i="2"/>
  <c r="H2" i="2"/>
  <c r="H41" i="1"/>
  <c r="J41" i="1"/>
  <c r="H40" i="1"/>
  <c r="J40" i="1"/>
  <c r="H43" i="1"/>
  <c r="J43" i="1"/>
  <c r="H42" i="1"/>
  <c r="J42" i="1"/>
  <c r="H39" i="1" l="1"/>
  <c r="J39" i="1"/>
  <c r="H38" i="1"/>
  <c r="J38" i="1"/>
  <c r="J34" i="1" l="1"/>
  <c r="J35" i="1"/>
  <c r="J36" i="1"/>
  <c r="J37" i="1"/>
  <c r="J33" i="1" l="1"/>
  <c r="H33" i="1"/>
  <c r="J32" i="1" l="1"/>
  <c r="H32" i="1"/>
  <c r="J31" i="1" l="1"/>
  <c r="J25" i="1" l="1"/>
  <c r="H31" i="1" l="1"/>
  <c r="H30" i="1" l="1"/>
  <c r="J30" i="1"/>
  <c r="H29" i="1" l="1"/>
  <c r="J29" i="1"/>
  <c r="H28" i="1" l="1"/>
  <c r="J28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6" i="1"/>
  <c r="J27" i="1"/>
  <c r="H27" i="1" l="1"/>
  <c r="H4" i="1"/>
  <c r="H5" i="1"/>
  <c r="H6" i="1"/>
  <c r="H7" i="1"/>
  <c r="H8" i="1"/>
  <c r="H9" i="1"/>
  <c r="H10" i="1"/>
  <c r="H12" i="1"/>
  <c r="H13" i="1"/>
  <c r="H14" i="1"/>
  <c r="H15" i="1"/>
  <c r="H16" i="1"/>
  <c r="H17" i="1"/>
  <c r="H18" i="1"/>
  <c r="H19" i="1"/>
  <c r="H21" i="1"/>
  <c r="H22" i="1"/>
  <c r="H23" i="1"/>
  <c r="H24" i="1"/>
  <c r="H26" i="1"/>
</calcChain>
</file>

<file path=xl/sharedStrings.xml><?xml version="1.0" encoding="utf-8"?>
<sst xmlns="http://schemas.openxmlformats.org/spreadsheetml/2006/main" count="450" uniqueCount="73">
  <si>
    <t>Unit #</t>
  </si>
  <si>
    <t>Transfer Date</t>
  </si>
  <si>
    <t>Sales Price</t>
  </si>
  <si>
    <t>Seller</t>
  </si>
  <si>
    <t>Buyer</t>
  </si>
  <si>
    <t>1006-N</t>
  </si>
  <si>
    <t>Studio</t>
  </si>
  <si>
    <t>OWNER</t>
  </si>
  <si>
    <t>INVESTOR</t>
  </si>
  <si>
    <t>601-S</t>
  </si>
  <si>
    <t>104-S</t>
  </si>
  <si>
    <t>806-N</t>
  </si>
  <si>
    <t>1 BR</t>
  </si>
  <si>
    <t>103-S</t>
  </si>
  <si>
    <t>519-N</t>
  </si>
  <si>
    <t>510-N</t>
  </si>
  <si>
    <t>-</t>
  </si>
  <si>
    <t>106-N</t>
  </si>
  <si>
    <t>819-N</t>
  </si>
  <si>
    <t>507-S</t>
  </si>
  <si>
    <t>813-N</t>
  </si>
  <si>
    <t>107-N</t>
  </si>
  <si>
    <t>316-S</t>
  </si>
  <si>
    <t>210 - N</t>
  </si>
  <si>
    <t>417-N</t>
  </si>
  <si>
    <t>PS #17</t>
  </si>
  <si>
    <t>PS #1N</t>
  </si>
  <si>
    <t>310-S</t>
  </si>
  <si>
    <t>711-N</t>
  </si>
  <si>
    <t>915-N</t>
  </si>
  <si>
    <t>512-N</t>
  </si>
  <si>
    <t xml:space="preserve">Claridge House Sales Analysis </t>
  </si>
  <si>
    <t>517-S</t>
  </si>
  <si>
    <t># Shares</t>
  </si>
  <si>
    <t>405-N</t>
  </si>
  <si>
    <t>605-S*</t>
  </si>
  <si>
    <t>S.F.</t>
  </si>
  <si>
    <t>Type</t>
  </si>
  <si>
    <t>$/sf</t>
  </si>
  <si>
    <t>$/Share</t>
  </si>
  <si>
    <t>607-N</t>
  </si>
  <si>
    <t>2 BR</t>
  </si>
  <si>
    <t>216-S*</t>
  </si>
  <si>
    <t>403-N</t>
  </si>
  <si>
    <t>PS #52</t>
  </si>
  <si>
    <t>STUDIO</t>
  </si>
  <si>
    <t>1003-N</t>
  </si>
  <si>
    <t>707-S</t>
  </si>
  <si>
    <t>213-N</t>
  </si>
  <si>
    <t>709-S</t>
  </si>
  <si>
    <t>221-N</t>
  </si>
  <si>
    <t>913-N</t>
  </si>
  <si>
    <t>610-N</t>
  </si>
  <si>
    <t>PENDING</t>
  </si>
  <si>
    <t>* Includes Parking Space</t>
  </si>
  <si>
    <t>1009/11-N*</t>
  </si>
  <si>
    <t>409-N</t>
  </si>
  <si>
    <t>814-N</t>
  </si>
  <si>
    <t>104-N</t>
  </si>
  <si>
    <t>807-S</t>
  </si>
  <si>
    <t>111-S</t>
  </si>
  <si>
    <t>209-S</t>
  </si>
  <si>
    <t>327-N</t>
  </si>
  <si>
    <t>202-S</t>
  </si>
  <si>
    <t>329-N</t>
  </si>
  <si>
    <t>S-001</t>
  </si>
  <si>
    <t>Dentist</t>
  </si>
  <si>
    <t>419-N</t>
  </si>
  <si>
    <t>601-N</t>
  </si>
  <si>
    <t>501-N</t>
  </si>
  <si>
    <t>202-N</t>
  </si>
  <si>
    <t>308-N</t>
  </si>
  <si>
    <t>214-N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</si>
</sst>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11" x14ac:knownFonts="1">
    <font>
      <sz val="10"/>
      <color theme="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6" fontId="2" fillId="0" borderId="0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6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6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6" fontId="7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3" fontId="0" fillId="0" borderId="0" xfId="0" applyNumberFormat="1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6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4" fontId="6" fillId="0" borderId="0" xfId="0" applyNumberFormat="1" applyFont="1" applyFill="1" applyAlignment="1">
      <alignment horizontal="center" vertical="center" wrapText="1"/>
    </xf>
    <xf numFmtId="6" fontId="6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14" fontId="9" fillId="0" borderId="0" xfId="0" applyNumberFormat="1" applyFont="1" applyFill="1" applyAlignment="1">
      <alignment horizontal="center" vertical="center" wrapText="1"/>
    </xf>
    <xf numFmtId="6" fontId="9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4" fontId="10" fillId="0" borderId="0" xfId="0" applyNumberFormat="1" applyFont="1" applyFill="1" applyAlignment="1">
      <alignment horizontal="center" vertical="center" wrapText="1"/>
    </xf>
    <xf numFmtId="6" fontId="10" fillId="0" borderId="0" xfId="0" applyNumberFormat="1" applyFont="1" applyFill="1" applyAlignment="1">
      <alignment horizontal="center" vertical="center" wrapText="1"/>
    </xf>
    <xf numFmtId="3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alignment horizontal="center" vertical="center" textRotation="0" wrapText="1" relative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3:J43" totalsRowShown="0" headerRowDxfId="35" dataDxfId="34">
  <autoFilter ref="A3:J43"/>
  <tableColumns count="10">
    <tableColumn id="1" name="Unit #" dataDxfId="33"/>
    <tableColumn id="2" name="Transfer Date" dataDxfId="32"/>
    <tableColumn id="3" name="S.F." dataDxfId="31"/>
    <tableColumn id="4" name="Type" dataDxfId="30"/>
    <tableColumn id="5" name="Sales Price" dataDxfId="29"/>
    <tableColumn id="6" name="Seller" dataDxfId="28"/>
    <tableColumn id="7" name="Buyer" dataDxfId="27"/>
    <tableColumn id="8" name="$/sf" dataDxfId="26">
      <calculatedColumnFormula>E4/C4</calculatedColumnFormula>
    </tableColumn>
    <tableColumn id="9" name="# Shares" dataDxfId="25"/>
    <tableColumn id="10" name="$/Share" dataDxfId="24">
      <calculatedColumnFormula>Table1[[#This Row],[Sales Price]]/Table1[[#This Row],['# Shares]]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A3:J35" totalsRowShown="0" headerRowDxfId="23" dataDxfId="22">
  <autoFilter ref="A3:J35"/>
  <tableColumns count="10">
    <tableColumn id="1" name="Unit #" dataDxfId="21"/>
    <tableColumn id="2" name="Transfer Date" dataDxfId="20"/>
    <tableColumn id="3" name="S.F." dataDxfId="19"/>
    <tableColumn id="4" name="Type" dataDxfId="18"/>
    <tableColumn id="5" name="Sales Price" dataDxfId="17"/>
    <tableColumn id="6" name="Seller" dataDxfId="16"/>
    <tableColumn id="7" name="Buyer" dataDxfId="15"/>
    <tableColumn id="8" name="$/sf" dataDxfId="14">
      <calculatedColumnFormula>E4/C4</calculatedColumnFormula>
    </tableColumn>
    <tableColumn id="9" name="# Shares" dataDxfId="13"/>
    <tableColumn id="10" name="$/Share" dataDxfId="12">
      <calculatedColumnFormula>Table14[[#This Row],[Sales Price]]/Table14[[#This Row],['# Shares]]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13" displayName="Table13" ref="A1:J29" totalsRowShown="0" headerRowDxfId="11" dataDxfId="10">
  <autoFilter ref="A1:J29"/>
  <tableColumns count="10">
    <tableColumn id="1" name="Unit #" dataDxfId="9"/>
    <tableColumn id="2" name="Transfer Date" dataDxfId="8"/>
    <tableColumn id="3" name="S.F." dataDxfId="7"/>
    <tableColumn id="4" name="Type" dataDxfId="6"/>
    <tableColumn id="5" name="Sales Price" dataDxfId="5"/>
    <tableColumn id="6" name="Seller" dataDxfId="4"/>
    <tableColumn id="7" name="Buyer" dataDxfId="3"/>
    <tableColumn id="8" name="$/sf" dataDxfId="2">
      <calculatedColumnFormula>E2/C2</calculatedColumnFormula>
    </tableColumn>
    <tableColumn id="9" name="# Shares" dataDxfId="1"/>
    <tableColumn id="10" name="$/Share" dataDxfId="0">
      <calculatedColumnFormula>Table13[[#This Row],[Sales Price]]/Table13[[#This Row],['# Shares]]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workbookViewId="0">
      <selection sqref="A1:XFD1048576"/>
    </sheetView>
  </sheetViews>
  <sheetFormatPr defaultRowHeight="12.75" x14ac:dyDescent="0.2"/>
  <cols>
    <col min="1" max="1" width="9.85546875" customWidth="1"/>
    <col min="2" max="2" width="15.85546875" customWidth="1"/>
    <col min="3" max="3" width="7.85546875" customWidth="1"/>
    <col min="4" max="4" width="9.28515625" customWidth="1"/>
    <col min="5" max="5" width="12.5703125" customWidth="1"/>
    <col min="6" max="6" width="13.140625" customWidth="1"/>
    <col min="7" max="7" width="14.140625" customWidth="1"/>
    <col min="8" max="8" width="7.85546875" customWidth="1"/>
    <col min="9" max="9" width="10.28515625" customWidth="1"/>
    <col min="10" max="10" width="10.5703125" customWidth="1"/>
  </cols>
  <sheetData>
    <row r="1" spans="1:10" ht="20.100000000000001" customHeight="1" x14ac:dyDescent="0.35">
      <c r="A1" s="3" t="s">
        <v>31</v>
      </c>
    </row>
    <row r="2" spans="1:10" ht="20.100000000000001" customHeight="1" x14ac:dyDescent="0.3">
      <c r="A2" s="2"/>
    </row>
    <row r="3" spans="1:10" ht="29.25" customHeight="1" x14ac:dyDescent="0.2">
      <c r="A3" s="6" t="s">
        <v>0</v>
      </c>
      <c r="B3" s="6" t="s">
        <v>1</v>
      </c>
      <c r="C3" s="6" t="s">
        <v>36</v>
      </c>
      <c r="D3" s="6" t="s">
        <v>37</v>
      </c>
      <c r="E3" s="6" t="s">
        <v>2</v>
      </c>
      <c r="F3" s="6" t="s">
        <v>3</v>
      </c>
      <c r="G3" s="6" t="s">
        <v>4</v>
      </c>
      <c r="H3" s="6" t="s">
        <v>38</v>
      </c>
      <c r="I3" s="14" t="s">
        <v>33</v>
      </c>
      <c r="J3" s="18" t="s">
        <v>39</v>
      </c>
    </row>
    <row r="4" spans="1:10" ht="20.100000000000001" customHeight="1" x14ac:dyDescent="0.2">
      <c r="A4" s="4" t="s">
        <v>5</v>
      </c>
      <c r="B4" s="5">
        <v>41285</v>
      </c>
      <c r="C4" s="4">
        <v>551</v>
      </c>
      <c r="D4" s="4" t="s">
        <v>6</v>
      </c>
      <c r="E4" s="7">
        <v>201500</v>
      </c>
      <c r="F4" s="4" t="s">
        <v>7</v>
      </c>
      <c r="G4" s="4" t="s">
        <v>8</v>
      </c>
      <c r="H4" s="8">
        <f t="shared" ref="H4:H24" si="0">E4/C4</f>
        <v>365.69872958257713</v>
      </c>
      <c r="I4" s="15">
        <v>2040</v>
      </c>
      <c r="J4" s="19">
        <f>Table1[[#This Row],[Sales Price]]/Table1[[#This Row],['# Shares]]</f>
        <v>98.774509803921575</v>
      </c>
    </row>
    <row r="5" spans="1:10" ht="20.100000000000001" customHeight="1" x14ac:dyDescent="0.2">
      <c r="A5" s="4" t="s">
        <v>9</v>
      </c>
      <c r="B5" s="5">
        <v>41425</v>
      </c>
      <c r="C5" s="4">
        <v>445</v>
      </c>
      <c r="D5" s="4" t="s">
        <v>6</v>
      </c>
      <c r="E5" s="7">
        <v>200000</v>
      </c>
      <c r="F5" s="4" t="s">
        <v>8</v>
      </c>
      <c r="G5" s="4" t="s">
        <v>8</v>
      </c>
      <c r="H5" s="8">
        <f t="shared" si="0"/>
        <v>449.43820224719099</v>
      </c>
      <c r="I5" s="15">
        <v>2153</v>
      </c>
      <c r="J5" s="19">
        <f>Table1[[#This Row],[Sales Price]]/Table1[[#This Row],['# Shares]]</f>
        <v>92.893636785880162</v>
      </c>
    </row>
    <row r="6" spans="1:10" ht="20.100000000000001" customHeight="1" x14ac:dyDescent="0.2">
      <c r="A6" s="4" t="s">
        <v>10</v>
      </c>
      <c r="B6" s="5">
        <v>41450</v>
      </c>
      <c r="C6" s="4">
        <v>445</v>
      </c>
      <c r="D6" s="4" t="s">
        <v>6</v>
      </c>
      <c r="E6" s="7">
        <v>185000</v>
      </c>
      <c r="F6" s="4" t="s">
        <v>8</v>
      </c>
      <c r="G6" s="4" t="s">
        <v>7</v>
      </c>
      <c r="H6" s="8">
        <f t="shared" si="0"/>
        <v>415.7303370786517</v>
      </c>
      <c r="I6" s="15">
        <v>2059</v>
      </c>
      <c r="J6" s="19">
        <f>Table1[[#This Row],[Sales Price]]/Table1[[#This Row],['# Shares]]</f>
        <v>89.849441476444881</v>
      </c>
    </row>
    <row r="7" spans="1:10" ht="20.100000000000001" customHeight="1" x14ac:dyDescent="0.2">
      <c r="A7" s="4" t="s">
        <v>11</v>
      </c>
      <c r="B7" s="5">
        <v>41463</v>
      </c>
      <c r="C7" s="4">
        <v>551</v>
      </c>
      <c r="D7" s="4" t="s">
        <v>12</v>
      </c>
      <c r="E7" s="7">
        <v>273500</v>
      </c>
      <c r="F7" s="4" t="s">
        <v>7</v>
      </c>
      <c r="G7" s="4" t="s">
        <v>7</v>
      </c>
      <c r="H7" s="8">
        <f t="shared" si="0"/>
        <v>496.37023593466427</v>
      </c>
      <c r="I7" s="15">
        <v>3189</v>
      </c>
      <c r="J7" s="19">
        <f>Table1[[#This Row],[Sales Price]]/Table1[[#This Row],['# Shares]]</f>
        <v>85.76356224521794</v>
      </c>
    </row>
    <row r="8" spans="1:10" ht="20.100000000000001" customHeight="1" x14ac:dyDescent="0.2">
      <c r="A8" s="4" t="s">
        <v>13</v>
      </c>
      <c r="B8" s="5">
        <v>41498</v>
      </c>
      <c r="C8" s="4">
        <v>445</v>
      </c>
      <c r="D8" s="4" t="s">
        <v>6</v>
      </c>
      <c r="E8" s="7">
        <v>210500</v>
      </c>
      <c r="F8" s="4" t="s">
        <v>7</v>
      </c>
      <c r="G8" s="4" t="s">
        <v>7</v>
      </c>
      <c r="H8" s="8">
        <f t="shared" si="0"/>
        <v>473.03370786516854</v>
      </c>
      <c r="I8" s="15">
        <v>2059</v>
      </c>
      <c r="J8" s="19">
        <f>Table1[[#This Row],[Sales Price]]/Table1[[#This Row],['# Shares]]</f>
        <v>102.23409422049538</v>
      </c>
    </row>
    <row r="9" spans="1:10" ht="20.100000000000001" customHeight="1" x14ac:dyDescent="0.2">
      <c r="A9" s="4" t="s">
        <v>14</v>
      </c>
      <c r="B9" s="5">
        <v>41474</v>
      </c>
      <c r="C9" s="4">
        <v>559</v>
      </c>
      <c r="D9" s="4" t="s">
        <v>12</v>
      </c>
      <c r="E9" s="7">
        <v>267000</v>
      </c>
      <c r="F9" s="4" t="s">
        <v>8</v>
      </c>
      <c r="G9" s="4" t="s">
        <v>8</v>
      </c>
      <c r="H9" s="8">
        <f t="shared" si="0"/>
        <v>477.63864042933812</v>
      </c>
      <c r="I9" s="15">
        <v>3133</v>
      </c>
      <c r="J9" s="19">
        <f>Table1[[#This Row],[Sales Price]]/Table1[[#This Row],['# Shares]]</f>
        <v>85.22183210979891</v>
      </c>
    </row>
    <row r="10" spans="1:10" ht="20.100000000000001" customHeight="1" x14ac:dyDescent="0.2">
      <c r="A10" s="4" t="s">
        <v>15</v>
      </c>
      <c r="B10" s="5">
        <v>41534</v>
      </c>
      <c r="C10" s="4">
        <v>602</v>
      </c>
      <c r="D10" s="4" t="s">
        <v>12</v>
      </c>
      <c r="E10" s="7">
        <v>279000</v>
      </c>
      <c r="F10" s="4" t="s">
        <v>8</v>
      </c>
      <c r="G10" s="4" t="s">
        <v>7</v>
      </c>
      <c r="H10" s="8">
        <f t="shared" si="0"/>
        <v>463.45514950166114</v>
      </c>
      <c r="I10" s="15">
        <v>3508</v>
      </c>
      <c r="J10" s="19">
        <f>Table1[[#This Row],[Sales Price]]/Table1[[#This Row],['# Shares]]</f>
        <v>79.532497149372858</v>
      </c>
    </row>
    <row r="11" spans="1:10" ht="20.100000000000001" customHeight="1" x14ac:dyDescent="0.2">
      <c r="A11" s="4" t="s">
        <v>25</v>
      </c>
      <c r="B11" s="5">
        <v>41534</v>
      </c>
      <c r="C11" s="4" t="s">
        <v>16</v>
      </c>
      <c r="D11" s="4" t="s">
        <v>16</v>
      </c>
      <c r="E11" s="1">
        <v>35000</v>
      </c>
      <c r="F11" s="4" t="s">
        <v>8</v>
      </c>
      <c r="G11" s="4" t="s">
        <v>7</v>
      </c>
      <c r="H11" s="8" t="s">
        <v>16</v>
      </c>
      <c r="I11" s="15">
        <v>468</v>
      </c>
      <c r="J11" s="19">
        <f>Table1[[#This Row],[Sales Price]]/Table1[[#This Row],['# Shares]]</f>
        <v>74.786324786324784</v>
      </c>
    </row>
    <row r="12" spans="1:10" ht="20.100000000000001" customHeight="1" x14ac:dyDescent="0.2">
      <c r="A12" s="4" t="s">
        <v>17</v>
      </c>
      <c r="B12" s="5">
        <v>41609</v>
      </c>
      <c r="C12" s="4">
        <v>551</v>
      </c>
      <c r="D12" s="4" t="s">
        <v>12</v>
      </c>
      <c r="E12" s="1">
        <v>225000</v>
      </c>
      <c r="F12" s="4" t="s">
        <v>8</v>
      </c>
      <c r="G12" s="4" t="s">
        <v>7</v>
      </c>
      <c r="H12" s="8">
        <f t="shared" si="0"/>
        <v>408.34845735027221</v>
      </c>
      <c r="I12" s="15">
        <v>3058</v>
      </c>
      <c r="J12" s="19">
        <f>Table1[[#This Row],[Sales Price]]/Table1[[#This Row],['# Shares]]</f>
        <v>73.577501635055597</v>
      </c>
    </row>
    <row r="13" spans="1:10" ht="20.100000000000001" customHeight="1" x14ac:dyDescent="0.2">
      <c r="A13" s="4" t="s">
        <v>18</v>
      </c>
      <c r="B13" s="5">
        <v>41631</v>
      </c>
      <c r="C13" s="4">
        <v>559</v>
      </c>
      <c r="D13" s="4" t="s">
        <v>12</v>
      </c>
      <c r="E13" s="1">
        <v>280000</v>
      </c>
      <c r="F13" s="4" t="s">
        <v>7</v>
      </c>
      <c r="G13" s="4" t="s">
        <v>7</v>
      </c>
      <c r="H13" s="8">
        <f t="shared" si="0"/>
        <v>500.8944543828265</v>
      </c>
      <c r="I13" s="15">
        <v>3189</v>
      </c>
      <c r="J13" s="19">
        <f>Table1[[#This Row],[Sales Price]]/Table1[[#This Row],['# Shares]]</f>
        <v>87.801818751959857</v>
      </c>
    </row>
    <row r="14" spans="1:10" ht="20.100000000000001" customHeight="1" x14ac:dyDescent="0.2">
      <c r="A14" s="4" t="s">
        <v>19</v>
      </c>
      <c r="B14" s="5">
        <v>41628</v>
      </c>
      <c r="C14" s="4">
        <v>445</v>
      </c>
      <c r="D14" s="4" t="s">
        <v>6</v>
      </c>
      <c r="E14" s="1">
        <v>198000</v>
      </c>
      <c r="F14" s="4" t="s">
        <v>8</v>
      </c>
      <c r="G14" s="4" t="s">
        <v>8</v>
      </c>
      <c r="H14" s="8">
        <f t="shared" si="0"/>
        <v>444.9438202247191</v>
      </c>
      <c r="I14" s="15">
        <v>2134</v>
      </c>
      <c r="J14" s="19">
        <f>Table1[[#This Row],[Sales Price]]/Table1[[#This Row],['# Shares]]</f>
        <v>92.783505154639172</v>
      </c>
    </row>
    <row r="15" spans="1:10" ht="20.100000000000001" customHeight="1" x14ac:dyDescent="0.2">
      <c r="A15" s="4" t="s">
        <v>20</v>
      </c>
      <c r="B15" s="5">
        <v>41695</v>
      </c>
      <c r="C15" s="4">
        <v>375</v>
      </c>
      <c r="D15" s="4" t="s">
        <v>6</v>
      </c>
      <c r="E15" s="1">
        <v>195000</v>
      </c>
      <c r="F15" s="4" t="s">
        <v>7</v>
      </c>
      <c r="G15" s="4" t="s">
        <v>8</v>
      </c>
      <c r="H15" s="8">
        <f t="shared" si="0"/>
        <v>520</v>
      </c>
      <c r="I15" s="15">
        <v>2003</v>
      </c>
      <c r="J15" s="19">
        <f>Table1[[#This Row],[Sales Price]]/Table1[[#This Row],['# Shares]]</f>
        <v>97.35396904643035</v>
      </c>
    </row>
    <row r="16" spans="1:10" ht="20.100000000000001" customHeight="1" x14ac:dyDescent="0.2">
      <c r="A16" s="4" t="s">
        <v>21</v>
      </c>
      <c r="B16" s="5">
        <v>41703</v>
      </c>
      <c r="C16" s="4">
        <v>551</v>
      </c>
      <c r="D16" s="4" t="s">
        <v>12</v>
      </c>
      <c r="E16" s="7">
        <v>264500</v>
      </c>
      <c r="F16" s="4" t="s">
        <v>8</v>
      </c>
      <c r="G16" s="4" t="s">
        <v>8</v>
      </c>
      <c r="H16" s="8">
        <f t="shared" si="0"/>
        <v>480.03629764065334</v>
      </c>
      <c r="I16" s="15">
        <v>3058</v>
      </c>
      <c r="J16" s="19">
        <f>Table1[[#This Row],[Sales Price]]/Table1[[#This Row],['# Shares]]</f>
        <v>86.49444081098757</v>
      </c>
    </row>
    <row r="17" spans="1:10" ht="20.100000000000001" customHeight="1" x14ac:dyDescent="0.2">
      <c r="A17" s="4" t="s">
        <v>22</v>
      </c>
      <c r="B17" s="5">
        <v>41697</v>
      </c>
      <c r="C17" s="4">
        <v>697</v>
      </c>
      <c r="D17" s="4" t="s">
        <v>12</v>
      </c>
      <c r="E17" s="7">
        <v>295000</v>
      </c>
      <c r="F17" s="4" t="s">
        <v>8</v>
      </c>
      <c r="G17" s="4" t="s">
        <v>8</v>
      </c>
      <c r="H17" s="8">
        <f t="shared" si="0"/>
        <v>423.24246771879484</v>
      </c>
      <c r="I17" s="15">
        <v>3158</v>
      </c>
      <c r="J17" s="19">
        <f>Table1[[#This Row],[Sales Price]]/Table1[[#This Row],['# Shares]]</f>
        <v>93.41355288157061</v>
      </c>
    </row>
    <row r="18" spans="1:10" ht="20.100000000000001" customHeight="1" x14ac:dyDescent="0.2">
      <c r="A18" s="4" t="s">
        <v>23</v>
      </c>
      <c r="B18" s="5">
        <v>41753</v>
      </c>
      <c r="C18" s="4">
        <v>602</v>
      </c>
      <c r="D18" s="4" t="s">
        <v>12</v>
      </c>
      <c r="E18" s="1">
        <v>297500</v>
      </c>
      <c r="F18" s="4" t="s">
        <v>7</v>
      </c>
      <c r="G18" s="4" t="s">
        <v>7</v>
      </c>
      <c r="H18" s="8">
        <f t="shared" si="0"/>
        <v>494.18604651162792</v>
      </c>
      <c r="I18" s="15">
        <v>3451</v>
      </c>
      <c r="J18" s="19">
        <f>Table1[[#This Row],[Sales Price]]/Table1[[#This Row],['# Shares]]</f>
        <v>86.206896551724142</v>
      </c>
    </row>
    <row r="19" spans="1:10" ht="20.100000000000001" customHeight="1" x14ac:dyDescent="0.2">
      <c r="A19" s="4" t="s">
        <v>24</v>
      </c>
      <c r="B19" s="5">
        <v>41754</v>
      </c>
      <c r="C19" s="4">
        <v>551</v>
      </c>
      <c r="D19" s="4" t="s">
        <v>12</v>
      </c>
      <c r="E19" s="1">
        <v>268000</v>
      </c>
      <c r="F19" s="4" t="s">
        <v>8</v>
      </c>
      <c r="G19" s="4" t="s">
        <v>7</v>
      </c>
      <c r="H19" s="8">
        <f t="shared" si="0"/>
        <v>486.38838475499091</v>
      </c>
      <c r="I19" s="15">
        <v>3177</v>
      </c>
      <c r="J19" s="19">
        <f>Table1[[#This Row],[Sales Price]]/Table1[[#This Row],['# Shares]]</f>
        <v>84.356310985206164</v>
      </c>
    </row>
    <row r="20" spans="1:10" ht="20.100000000000001" customHeight="1" x14ac:dyDescent="0.2">
      <c r="A20" s="9" t="s">
        <v>26</v>
      </c>
      <c r="B20" s="10">
        <v>41800</v>
      </c>
      <c r="C20" s="9" t="s">
        <v>16</v>
      </c>
      <c r="D20" s="9" t="s">
        <v>16</v>
      </c>
      <c r="E20" s="8">
        <v>33000</v>
      </c>
      <c r="F20" s="9" t="s">
        <v>8</v>
      </c>
      <c r="G20" s="9" t="s">
        <v>8</v>
      </c>
      <c r="H20" s="8" t="s">
        <v>16</v>
      </c>
      <c r="I20" s="15">
        <v>468</v>
      </c>
      <c r="J20" s="19">
        <f>Table1[[#This Row],[Sales Price]]/Table1[[#This Row],['# Shares]]</f>
        <v>70.512820512820511</v>
      </c>
    </row>
    <row r="21" spans="1:10" ht="20.100000000000001" customHeight="1" x14ac:dyDescent="0.2">
      <c r="A21" s="9" t="s">
        <v>27</v>
      </c>
      <c r="B21" s="10">
        <v>41834</v>
      </c>
      <c r="C21" s="9">
        <v>445</v>
      </c>
      <c r="D21" s="9" t="s">
        <v>6</v>
      </c>
      <c r="E21" s="8">
        <v>225000</v>
      </c>
      <c r="F21" s="9" t="s">
        <v>8</v>
      </c>
      <c r="G21" s="9" t="s">
        <v>7</v>
      </c>
      <c r="H21" s="8">
        <f t="shared" si="0"/>
        <v>505.61797752808991</v>
      </c>
      <c r="I21" s="15">
        <v>2159</v>
      </c>
      <c r="J21" s="19">
        <f>Table1[[#This Row],[Sales Price]]/Table1[[#This Row],['# Shares]]</f>
        <v>104.21491431218156</v>
      </c>
    </row>
    <row r="22" spans="1:10" ht="20.100000000000001" customHeight="1" x14ac:dyDescent="0.2">
      <c r="A22" s="17" t="s">
        <v>35</v>
      </c>
      <c r="B22" s="10">
        <v>41828</v>
      </c>
      <c r="C22" s="9">
        <v>445</v>
      </c>
      <c r="D22" s="9" t="s">
        <v>6</v>
      </c>
      <c r="E22" s="8">
        <v>240000</v>
      </c>
      <c r="F22" s="9" t="s">
        <v>8</v>
      </c>
      <c r="G22" s="9" t="s">
        <v>7</v>
      </c>
      <c r="H22" s="8">
        <f t="shared" si="0"/>
        <v>539.32584269662925</v>
      </c>
      <c r="I22" s="15">
        <v>2153</v>
      </c>
      <c r="J22" s="19">
        <f>Table1[[#This Row],[Sales Price]]/Table1[[#This Row],['# Shares]]</f>
        <v>111.4723641430562</v>
      </c>
    </row>
    <row r="23" spans="1:10" ht="20.100000000000001" customHeight="1" x14ac:dyDescent="0.2">
      <c r="A23" s="9" t="s">
        <v>28</v>
      </c>
      <c r="B23" s="10">
        <v>41835</v>
      </c>
      <c r="C23" s="9">
        <v>375</v>
      </c>
      <c r="D23" s="9" t="s">
        <v>6</v>
      </c>
      <c r="E23" s="8">
        <v>190000</v>
      </c>
      <c r="F23" s="9" t="s">
        <v>8</v>
      </c>
      <c r="G23" s="9" t="s">
        <v>7</v>
      </c>
      <c r="H23" s="8">
        <f t="shared" si="0"/>
        <v>506.66666666666669</v>
      </c>
      <c r="I23" s="15">
        <v>1984</v>
      </c>
      <c r="J23" s="19">
        <f>Table1[[#This Row],[Sales Price]]/Table1[[#This Row],['# Shares]]</f>
        <v>95.766129032258064</v>
      </c>
    </row>
    <row r="24" spans="1:10" ht="20.100000000000001" customHeight="1" x14ac:dyDescent="0.2">
      <c r="A24" s="9" t="s">
        <v>29</v>
      </c>
      <c r="B24" s="10">
        <v>41877</v>
      </c>
      <c r="C24" s="9">
        <v>501</v>
      </c>
      <c r="D24" s="9" t="s">
        <v>6</v>
      </c>
      <c r="E24" s="8">
        <v>230000</v>
      </c>
      <c r="F24" s="9" t="s">
        <v>8</v>
      </c>
      <c r="G24" s="9" t="s">
        <v>8</v>
      </c>
      <c r="H24" s="8">
        <f t="shared" si="0"/>
        <v>459.08183632734529</v>
      </c>
      <c r="I24" s="15">
        <v>2334</v>
      </c>
      <c r="J24" s="19">
        <f>Table1[[#This Row],[Sales Price]]/Table1[[#This Row],['# Shares]]</f>
        <v>98.543273350471296</v>
      </c>
    </row>
    <row r="25" spans="1:10" ht="20.100000000000001" customHeight="1" x14ac:dyDescent="0.2">
      <c r="A25" s="23" t="s">
        <v>44</v>
      </c>
      <c r="B25" s="24">
        <v>41882</v>
      </c>
      <c r="C25" s="23" t="s">
        <v>16</v>
      </c>
      <c r="D25" s="23" t="s">
        <v>16</v>
      </c>
      <c r="E25" s="25"/>
      <c r="F25" s="23"/>
      <c r="G25" s="23" t="s">
        <v>7</v>
      </c>
      <c r="H25" s="25" t="s">
        <v>16</v>
      </c>
      <c r="I25" s="15">
        <v>468</v>
      </c>
      <c r="J25" s="26">
        <f>Table1[[#This Row],[Sales Price]]/Table1[[#This Row],['# Shares]]</f>
        <v>0</v>
      </c>
    </row>
    <row r="26" spans="1:10" ht="20.100000000000001" customHeight="1" x14ac:dyDescent="0.2">
      <c r="A26" s="9" t="s">
        <v>30</v>
      </c>
      <c r="B26" s="10">
        <v>41949</v>
      </c>
      <c r="C26" s="9">
        <v>602</v>
      </c>
      <c r="D26" s="9" t="s">
        <v>12</v>
      </c>
      <c r="E26" s="8">
        <v>289000</v>
      </c>
      <c r="F26" s="9" t="s">
        <v>8</v>
      </c>
      <c r="G26" s="9" t="s">
        <v>8</v>
      </c>
      <c r="H26" s="8">
        <f t="shared" ref="H26:H31" si="1">E26/C26</f>
        <v>480.06644518272424</v>
      </c>
      <c r="I26" s="15">
        <v>3508</v>
      </c>
      <c r="J26" s="19">
        <f>Table1[[#This Row],[Sales Price]]/Table1[[#This Row],['# Shares]]</f>
        <v>82.383124287343222</v>
      </c>
    </row>
    <row r="27" spans="1:10" ht="20.100000000000001" customHeight="1" x14ac:dyDescent="0.25">
      <c r="A27" s="11" t="s">
        <v>32</v>
      </c>
      <c r="B27" s="13">
        <v>42062</v>
      </c>
      <c r="C27" s="11">
        <v>697</v>
      </c>
      <c r="D27" s="11" t="s">
        <v>12</v>
      </c>
      <c r="E27" s="12">
        <v>263000</v>
      </c>
      <c r="F27" s="11" t="s">
        <v>7</v>
      </c>
      <c r="G27" s="11" t="s">
        <v>8</v>
      </c>
      <c r="H27" s="8">
        <f t="shared" si="1"/>
        <v>377.33142037302724</v>
      </c>
      <c r="I27" s="15">
        <v>3195</v>
      </c>
      <c r="J27" s="19">
        <f>Table1[[#This Row],[Sales Price]]/Table1[[#This Row],['# Shares]]</f>
        <v>82.316118935837252</v>
      </c>
    </row>
    <row r="28" spans="1:10" ht="20.100000000000001" customHeight="1" x14ac:dyDescent="0.2">
      <c r="A28" s="17" t="s">
        <v>34</v>
      </c>
      <c r="B28" s="20">
        <v>42109</v>
      </c>
      <c r="C28" s="17">
        <v>551</v>
      </c>
      <c r="D28" s="17" t="s">
        <v>12</v>
      </c>
      <c r="E28" s="21">
        <v>270000</v>
      </c>
      <c r="F28" s="17" t="s">
        <v>8</v>
      </c>
      <c r="G28" s="17" t="s">
        <v>7</v>
      </c>
      <c r="H28" s="21">
        <f t="shared" si="1"/>
        <v>490.0181488203267</v>
      </c>
      <c r="I28" s="22">
        <v>3114</v>
      </c>
      <c r="J28" s="19">
        <f>Table1[[#This Row],[Sales Price]]/Table1[[#This Row],['# Shares]]</f>
        <v>86.705202312138724</v>
      </c>
    </row>
    <row r="29" spans="1:10" ht="20.100000000000001" customHeight="1" x14ac:dyDescent="0.2">
      <c r="A29" s="23" t="s">
        <v>40</v>
      </c>
      <c r="B29" s="24">
        <v>42131</v>
      </c>
      <c r="C29" s="23">
        <v>551</v>
      </c>
      <c r="D29" s="23" t="s">
        <v>12</v>
      </c>
      <c r="E29" s="25">
        <v>275000</v>
      </c>
      <c r="F29" s="23" t="s">
        <v>8</v>
      </c>
      <c r="G29" s="23" t="s">
        <v>7</v>
      </c>
      <c r="H29" s="25">
        <f t="shared" si="1"/>
        <v>499.09255898366604</v>
      </c>
      <c r="I29" s="15">
        <v>3152</v>
      </c>
      <c r="J29" s="26">
        <f>Table1[[#This Row],[Sales Price]]/Table1[[#This Row],['# Shares]]</f>
        <v>87.246192893401016</v>
      </c>
    </row>
    <row r="30" spans="1:10" ht="20.100000000000001" customHeight="1" x14ac:dyDescent="0.2">
      <c r="A30" s="23" t="s">
        <v>42</v>
      </c>
      <c r="B30" s="24">
        <v>42152</v>
      </c>
      <c r="C30" s="23">
        <v>697</v>
      </c>
      <c r="D30" s="23" t="s">
        <v>41</v>
      </c>
      <c r="E30" s="25">
        <v>390000</v>
      </c>
      <c r="F30" s="23" t="s">
        <v>7</v>
      </c>
      <c r="G30" s="23" t="s">
        <v>7</v>
      </c>
      <c r="H30" s="25">
        <f t="shared" si="1"/>
        <v>559.54088952654229</v>
      </c>
      <c r="I30" s="15">
        <v>4700</v>
      </c>
      <c r="J30" s="26">
        <f>Table1[[#This Row],[Sales Price]]/Table1[[#This Row],['# Shares]]</f>
        <v>82.978723404255319</v>
      </c>
    </row>
    <row r="31" spans="1:10" ht="20.100000000000001" customHeight="1" x14ac:dyDescent="0.2">
      <c r="A31" s="23" t="s">
        <v>43</v>
      </c>
      <c r="B31" s="24">
        <v>42174</v>
      </c>
      <c r="C31" s="23">
        <v>551</v>
      </c>
      <c r="D31" s="23" t="s">
        <v>12</v>
      </c>
      <c r="E31" s="25">
        <v>265000</v>
      </c>
      <c r="F31" s="23" t="s">
        <v>8</v>
      </c>
      <c r="G31" s="23" t="s">
        <v>7</v>
      </c>
      <c r="H31" s="25">
        <f t="shared" si="1"/>
        <v>480.94373865698731</v>
      </c>
      <c r="I31" s="15">
        <v>3114</v>
      </c>
      <c r="J31" s="26">
        <f>Table1[[#This Row],[Sales Price]]/Table1[[#This Row],['# Shares]]</f>
        <v>85.099550417469487</v>
      </c>
    </row>
    <row r="32" spans="1:10" ht="20.100000000000001" customHeight="1" x14ac:dyDescent="0.2">
      <c r="A32" s="17" t="s">
        <v>19</v>
      </c>
      <c r="B32" s="20">
        <v>42266</v>
      </c>
      <c r="C32" s="17">
        <v>551</v>
      </c>
      <c r="D32" s="17" t="s">
        <v>45</v>
      </c>
      <c r="E32" s="21">
        <v>213800</v>
      </c>
      <c r="F32" s="17" t="s">
        <v>8</v>
      </c>
      <c r="G32" s="17" t="s">
        <v>8</v>
      </c>
      <c r="H32" s="21">
        <f t="shared" ref="H32:H33" si="2">E32/C32</f>
        <v>388.021778584392</v>
      </c>
      <c r="I32" s="22">
        <v>2134</v>
      </c>
      <c r="J32" s="19">
        <f>E32/I32</f>
        <v>100.18744142455483</v>
      </c>
    </row>
    <row r="33" spans="1:10" s="27" customFormat="1" ht="20.100000000000001" customHeight="1" x14ac:dyDescent="0.25">
      <c r="A33" s="17" t="s">
        <v>18</v>
      </c>
      <c r="B33" s="20">
        <v>42328</v>
      </c>
      <c r="C33" s="17">
        <v>559</v>
      </c>
      <c r="D33" s="17" t="s">
        <v>12</v>
      </c>
      <c r="E33" s="21">
        <v>280000</v>
      </c>
      <c r="F33" s="17" t="s">
        <v>7</v>
      </c>
      <c r="G33" s="17" t="s">
        <v>8</v>
      </c>
      <c r="H33" s="21">
        <f t="shared" si="2"/>
        <v>500.8944543828265</v>
      </c>
      <c r="I33" s="22">
        <v>3189</v>
      </c>
      <c r="J33" s="19">
        <f>E33/I33</f>
        <v>87.801818751959857</v>
      </c>
    </row>
    <row r="34" spans="1:10" s="27" customFormat="1" ht="20.100000000000001" customHeight="1" x14ac:dyDescent="0.25">
      <c r="A34" s="17" t="s">
        <v>46</v>
      </c>
      <c r="B34" s="20">
        <v>42384</v>
      </c>
      <c r="C34" s="17">
        <v>551</v>
      </c>
      <c r="D34" s="17" t="s">
        <v>12</v>
      </c>
      <c r="E34" s="21">
        <v>245000</v>
      </c>
      <c r="F34" s="17" t="s">
        <v>8</v>
      </c>
      <c r="G34" s="17" t="s">
        <v>8</v>
      </c>
      <c r="H34" s="21">
        <v>445</v>
      </c>
      <c r="I34" s="22">
        <v>3227</v>
      </c>
      <c r="J34" s="19">
        <f t="shared" ref="J34:J37" si="3">E34/I34</f>
        <v>75.921908893709329</v>
      </c>
    </row>
    <row r="35" spans="1:10" s="27" customFormat="1" ht="20.100000000000001" customHeight="1" x14ac:dyDescent="0.25">
      <c r="A35" s="17" t="s">
        <v>47</v>
      </c>
      <c r="B35" s="20">
        <v>42394</v>
      </c>
      <c r="C35" s="17">
        <v>445</v>
      </c>
      <c r="D35" s="17" t="s">
        <v>6</v>
      </c>
      <c r="E35" s="21">
        <v>164892</v>
      </c>
      <c r="F35" s="17" t="s">
        <v>8</v>
      </c>
      <c r="G35" s="17" t="s">
        <v>8</v>
      </c>
      <c r="H35" s="21">
        <v>371</v>
      </c>
      <c r="I35" s="22">
        <v>2172</v>
      </c>
      <c r="J35" s="19">
        <f t="shared" si="3"/>
        <v>75.917127071823202</v>
      </c>
    </row>
    <row r="36" spans="1:10" s="27" customFormat="1" ht="20.100000000000001" customHeight="1" x14ac:dyDescent="0.25">
      <c r="A36" s="17" t="s">
        <v>48</v>
      </c>
      <c r="B36" s="20">
        <v>42398</v>
      </c>
      <c r="C36" s="17">
        <v>375</v>
      </c>
      <c r="D36" s="17" t="s">
        <v>6</v>
      </c>
      <c r="E36" s="21">
        <v>160000</v>
      </c>
      <c r="F36" s="17" t="s">
        <v>8</v>
      </c>
      <c r="G36" s="17" t="s">
        <v>8</v>
      </c>
      <c r="H36" s="21">
        <v>427</v>
      </c>
      <c r="I36" s="22">
        <v>1891</v>
      </c>
      <c r="J36" s="19">
        <f t="shared" si="3"/>
        <v>84.61131676361714</v>
      </c>
    </row>
    <row r="37" spans="1:10" s="27" customFormat="1" ht="20.100000000000001" customHeight="1" x14ac:dyDescent="0.25">
      <c r="A37" s="17" t="s">
        <v>49</v>
      </c>
      <c r="B37" s="20">
        <v>42405</v>
      </c>
      <c r="C37" s="17">
        <v>445</v>
      </c>
      <c r="D37" s="17" t="s">
        <v>6</v>
      </c>
      <c r="E37" s="21">
        <v>173000</v>
      </c>
      <c r="F37" s="17" t="s">
        <v>8</v>
      </c>
      <c r="G37" s="17" t="s">
        <v>8</v>
      </c>
      <c r="H37" s="21">
        <v>389</v>
      </c>
      <c r="I37" s="22">
        <v>2234</v>
      </c>
      <c r="J37" s="19">
        <f t="shared" si="3"/>
        <v>77.4395702775291</v>
      </c>
    </row>
    <row r="38" spans="1:10" s="27" customFormat="1" ht="20.100000000000001" customHeight="1" x14ac:dyDescent="0.25">
      <c r="A38" s="30" t="s">
        <v>50</v>
      </c>
      <c r="B38" s="31">
        <v>42489</v>
      </c>
      <c r="C38" s="30">
        <v>562</v>
      </c>
      <c r="D38" s="30" t="s">
        <v>12</v>
      </c>
      <c r="E38" s="32">
        <v>255000</v>
      </c>
      <c r="F38" s="30" t="s">
        <v>8</v>
      </c>
      <c r="G38" s="30" t="s">
        <v>8</v>
      </c>
      <c r="H38" s="32">
        <f t="shared" ref="H38:H43" si="4">E38/C38</f>
        <v>453.73665480427047</v>
      </c>
      <c r="I38" s="33">
        <v>3077</v>
      </c>
      <c r="J38" s="34">
        <f>Table1[[#This Row],[Sales Price]]/Table1[[#This Row],['# Shares]]</f>
        <v>82.872928176795583</v>
      </c>
    </row>
    <row r="39" spans="1:10" s="27" customFormat="1" ht="20.100000000000001" customHeight="1" x14ac:dyDescent="0.25">
      <c r="A39" s="30" t="s">
        <v>51</v>
      </c>
      <c r="B39" s="31">
        <v>42485</v>
      </c>
      <c r="C39" s="30">
        <v>375</v>
      </c>
      <c r="D39" s="30" t="s">
        <v>6</v>
      </c>
      <c r="E39" s="32">
        <v>215000</v>
      </c>
      <c r="F39" s="30" t="s">
        <v>7</v>
      </c>
      <c r="G39" s="30" t="s">
        <v>8</v>
      </c>
      <c r="H39" s="32">
        <f t="shared" si="4"/>
        <v>573.33333333333337</v>
      </c>
      <c r="I39" s="33">
        <v>2022</v>
      </c>
      <c r="J39" s="34">
        <f>Table1[[#This Row],[Sales Price]]/Table1[[#This Row],['# Shares]]</f>
        <v>106.33036597428288</v>
      </c>
    </row>
    <row r="40" spans="1:10" s="27" customFormat="1" ht="20.100000000000001" customHeight="1" x14ac:dyDescent="0.25">
      <c r="A40" s="30" t="s">
        <v>56</v>
      </c>
      <c r="B40" s="31" t="s">
        <v>53</v>
      </c>
      <c r="C40" s="30">
        <v>551</v>
      </c>
      <c r="D40" s="30" t="s">
        <v>12</v>
      </c>
      <c r="E40" s="32">
        <v>250000</v>
      </c>
      <c r="F40" s="30" t="s">
        <v>7</v>
      </c>
      <c r="G40" s="30" t="s">
        <v>7</v>
      </c>
      <c r="H40" s="32">
        <f t="shared" si="4"/>
        <v>453.72050816696913</v>
      </c>
      <c r="I40" s="33">
        <v>3114</v>
      </c>
      <c r="J40" s="34">
        <f>Table1[[#This Row],[Sales Price]]/Table1[[#This Row],['# Shares]]</f>
        <v>80.282594733461792</v>
      </c>
    </row>
    <row r="41" spans="1:10" s="27" customFormat="1" ht="20.100000000000001" customHeight="1" x14ac:dyDescent="0.25">
      <c r="A41" s="30" t="s">
        <v>11</v>
      </c>
      <c r="B41" s="31" t="s">
        <v>53</v>
      </c>
      <c r="C41" s="30">
        <v>551</v>
      </c>
      <c r="D41" s="30" t="s">
        <v>12</v>
      </c>
      <c r="E41" s="32">
        <v>273500</v>
      </c>
      <c r="F41" s="30" t="s">
        <v>7</v>
      </c>
      <c r="G41" s="30" t="s">
        <v>7</v>
      </c>
      <c r="H41" s="32">
        <f t="shared" si="4"/>
        <v>496.37023593466427</v>
      </c>
      <c r="I41" s="33">
        <v>3189</v>
      </c>
      <c r="J41" s="34">
        <f>Table1[[#This Row],[Sales Price]]/Table1[[#This Row],['# Shares]]</f>
        <v>85.76356224521794</v>
      </c>
    </row>
    <row r="42" spans="1:10" s="27" customFormat="1" ht="20.100000000000001" customHeight="1" x14ac:dyDescent="0.25">
      <c r="A42" s="30" t="s">
        <v>52</v>
      </c>
      <c r="B42" s="31" t="s">
        <v>53</v>
      </c>
      <c r="C42" s="30">
        <v>602</v>
      </c>
      <c r="D42" s="30" t="s">
        <v>12</v>
      </c>
      <c r="E42" s="32">
        <v>295000</v>
      </c>
      <c r="F42" s="30" t="s">
        <v>7</v>
      </c>
      <c r="G42" s="30" t="s">
        <v>7</v>
      </c>
      <c r="H42" s="32">
        <f t="shared" si="4"/>
        <v>490.03322259136212</v>
      </c>
      <c r="I42" s="33">
        <v>3526</v>
      </c>
      <c r="J42" s="34">
        <f>Table1[[#This Row],[Sales Price]]/Table1[[#This Row],['# Shares]]</f>
        <v>83.664208735110606</v>
      </c>
    </row>
    <row r="43" spans="1:10" s="27" customFormat="1" ht="29.25" customHeight="1" x14ac:dyDescent="0.25">
      <c r="A43" s="30" t="s">
        <v>55</v>
      </c>
      <c r="B43" s="31" t="s">
        <v>53</v>
      </c>
      <c r="C43" s="30">
        <v>1340</v>
      </c>
      <c r="D43" s="30" t="s">
        <v>41</v>
      </c>
      <c r="E43" s="32">
        <v>499900</v>
      </c>
      <c r="F43" s="30" t="s">
        <v>7</v>
      </c>
      <c r="G43" s="30" t="s">
        <v>7</v>
      </c>
      <c r="H43" s="32">
        <f t="shared" si="4"/>
        <v>373.05970149253733</v>
      </c>
      <c r="I43" s="33">
        <v>5705</v>
      </c>
      <c r="J43" s="34">
        <f>Table1[[#This Row],[Sales Price]]/Table1[[#This Row],['# Shares]]</f>
        <v>87.624890446976337</v>
      </c>
    </row>
    <row r="44" spans="1:10" s="27" customFormat="1" ht="15.75" x14ac:dyDescent="0.25">
      <c r="I44" s="28"/>
      <c r="J44" s="29"/>
    </row>
    <row r="45" spans="1:10" s="27" customFormat="1" ht="15.75" x14ac:dyDescent="0.25">
      <c r="I45" s="28"/>
      <c r="J45" s="29"/>
    </row>
    <row r="46" spans="1:10" s="27" customFormat="1" ht="15.75" x14ac:dyDescent="0.25">
      <c r="I46" s="28"/>
      <c r="J46" s="29"/>
    </row>
    <row r="47" spans="1:10" s="27" customFormat="1" ht="15.75" x14ac:dyDescent="0.25">
      <c r="A47" s="27" t="s">
        <v>54</v>
      </c>
      <c r="I47" s="28"/>
      <c r="J47" s="29"/>
    </row>
    <row r="48" spans="1:10" s="27" customFormat="1" ht="15.75" x14ac:dyDescent="0.25">
      <c r="I48" s="28"/>
      <c r="J48" s="29"/>
    </row>
    <row r="49" spans="9:10" s="27" customFormat="1" ht="15.75" x14ac:dyDescent="0.25">
      <c r="I49" s="28"/>
      <c r="J49" s="29"/>
    </row>
    <row r="50" spans="9:10" s="27" customFormat="1" ht="15.75" x14ac:dyDescent="0.25">
      <c r="I50" s="28"/>
      <c r="J50" s="29"/>
    </row>
    <row r="51" spans="9:10" s="27" customFormat="1" ht="15.75" x14ac:dyDescent="0.25">
      <c r="I51" s="28"/>
      <c r="J51" s="29"/>
    </row>
    <row r="52" spans="9:10" s="27" customFormat="1" ht="15.75" x14ac:dyDescent="0.25">
      <c r="I52" s="28"/>
      <c r="J52" s="29"/>
    </row>
    <row r="53" spans="9:10" s="27" customFormat="1" ht="15.75" x14ac:dyDescent="0.25">
      <c r="I53" s="28"/>
      <c r="J53" s="29"/>
    </row>
    <row r="54" spans="9:10" s="27" customFormat="1" ht="15.75" x14ac:dyDescent="0.25">
      <c r="I54" s="28"/>
      <c r="J54" s="29"/>
    </row>
    <row r="55" spans="9:10" s="27" customFormat="1" ht="15.75" x14ac:dyDescent="0.25">
      <c r="I55" s="28"/>
      <c r="J55" s="29"/>
    </row>
    <row r="56" spans="9:10" s="27" customFormat="1" ht="15.75" x14ac:dyDescent="0.25">
      <c r="I56" s="28"/>
      <c r="J56" s="29"/>
    </row>
    <row r="57" spans="9:10" s="27" customFormat="1" ht="15.75" x14ac:dyDescent="0.25">
      <c r="I57" s="28"/>
      <c r="J57" s="29"/>
    </row>
    <row r="58" spans="9:10" s="27" customFormat="1" ht="15.75" x14ac:dyDescent="0.25">
      <c r="I58" s="28"/>
      <c r="J58" s="29"/>
    </row>
    <row r="59" spans="9:10" s="27" customFormat="1" ht="15.75" x14ac:dyDescent="0.25">
      <c r="I59" s="28"/>
      <c r="J59" s="29"/>
    </row>
    <row r="60" spans="9:10" s="27" customFormat="1" ht="15.75" x14ac:dyDescent="0.25">
      <c r="I60" s="28"/>
      <c r="J60" s="29"/>
    </row>
    <row r="61" spans="9:10" s="27" customFormat="1" ht="15.75" x14ac:dyDescent="0.25">
      <c r="I61" s="28"/>
      <c r="J61" s="29"/>
    </row>
    <row r="62" spans="9:10" s="27" customFormat="1" ht="15.75" x14ac:dyDescent="0.25">
      <c r="I62" s="28"/>
      <c r="J62" s="29"/>
    </row>
    <row r="63" spans="9:10" s="27" customFormat="1" ht="15.75" x14ac:dyDescent="0.25">
      <c r="I63" s="28"/>
      <c r="J63" s="29"/>
    </row>
    <row r="64" spans="9:10" s="27" customFormat="1" ht="15.75" x14ac:dyDescent="0.25">
      <c r="I64" s="28"/>
      <c r="J64" s="29"/>
    </row>
    <row r="65" spans="9:10" s="27" customFormat="1" ht="15.75" x14ac:dyDescent="0.25">
      <c r="I65" s="28"/>
      <c r="J65" s="29"/>
    </row>
    <row r="66" spans="9:10" s="27" customFormat="1" ht="15.75" x14ac:dyDescent="0.25">
      <c r="I66" s="28"/>
      <c r="J66" s="29"/>
    </row>
    <row r="67" spans="9:10" s="27" customFormat="1" ht="15.75" x14ac:dyDescent="0.25">
      <c r="I67" s="28"/>
      <c r="J67" s="29"/>
    </row>
    <row r="68" spans="9:10" s="27" customFormat="1" ht="15.75" x14ac:dyDescent="0.25">
      <c r="I68" s="28"/>
      <c r="J68" s="29"/>
    </row>
    <row r="69" spans="9:10" s="27" customFormat="1" ht="15.75" x14ac:dyDescent="0.25">
      <c r="I69" s="28"/>
      <c r="J69" s="29"/>
    </row>
    <row r="70" spans="9:10" s="27" customFormat="1" ht="15.75" x14ac:dyDescent="0.25">
      <c r="I70" s="28"/>
      <c r="J70" s="29"/>
    </row>
    <row r="71" spans="9:10" s="27" customFormat="1" ht="15.75" x14ac:dyDescent="0.25">
      <c r="I71" s="28"/>
    </row>
    <row r="72" spans="9:10" s="27" customFormat="1" ht="15.75" x14ac:dyDescent="0.25">
      <c r="I72" s="28"/>
    </row>
    <row r="73" spans="9:10" x14ac:dyDescent="0.2">
      <c r="I73" s="16"/>
    </row>
  </sheetData>
  <phoneticPr fontId="0" type="noConversion"/>
  <printOptions gridLines="1"/>
  <pageMargins left="0.7" right="0.7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9"/>
  <sheetViews>
    <sheetView tabSelected="1" topLeftCell="A13" workbookViewId="0">
      <selection activeCell="J35" sqref="J35"/>
    </sheetView>
  </sheetViews>
  <sheetFormatPr defaultRowHeight="12.75" x14ac:dyDescent="0.2"/>
  <cols>
    <col min="1" max="1" width="9.85546875" customWidth="1"/>
    <col min="2" max="2" width="15.85546875" customWidth="1"/>
    <col min="3" max="3" width="7.85546875" customWidth="1"/>
    <col min="4" max="4" width="9.28515625" customWidth="1"/>
    <col min="5" max="5" width="12.5703125" customWidth="1"/>
    <col min="6" max="6" width="13.140625" customWidth="1"/>
    <col min="7" max="7" width="14.140625" customWidth="1"/>
    <col min="8" max="8" width="7.85546875" customWidth="1"/>
    <col min="9" max="9" width="10.28515625" customWidth="1"/>
    <col min="10" max="10" width="10.5703125" customWidth="1"/>
  </cols>
  <sheetData>
    <row r="1" spans="1:10" ht="20.100000000000001" customHeight="1" x14ac:dyDescent="0.35">
      <c r="A1" s="3" t="s">
        <v>31</v>
      </c>
    </row>
    <row r="2" spans="1:10" ht="20.100000000000001" customHeight="1" x14ac:dyDescent="0.3">
      <c r="A2" s="2"/>
    </row>
    <row r="3" spans="1:10" ht="29.25" customHeight="1" x14ac:dyDescent="0.2">
      <c r="A3" s="6" t="s">
        <v>0</v>
      </c>
      <c r="B3" s="6" t="s">
        <v>1</v>
      </c>
      <c r="C3" s="6" t="s">
        <v>36</v>
      </c>
      <c r="D3" s="6" t="s">
        <v>37</v>
      </c>
      <c r="E3" s="6" t="s">
        <v>2</v>
      </c>
      <c r="F3" s="6" t="s">
        <v>3</v>
      </c>
      <c r="G3" s="6" t="s">
        <v>4</v>
      </c>
      <c r="H3" s="6" t="s">
        <v>38</v>
      </c>
      <c r="I3" s="14" t="s">
        <v>33</v>
      </c>
      <c r="J3" s="18" t="s">
        <v>39</v>
      </c>
    </row>
    <row r="4" spans="1:10" ht="20.100000000000001" customHeight="1" x14ac:dyDescent="0.25">
      <c r="A4" s="11" t="s">
        <v>32</v>
      </c>
      <c r="B4" s="13">
        <v>42062</v>
      </c>
      <c r="C4" s="11">
        <v>697</v>
      </c>
      <c r="D4" s="11" t="s">
        <v>12</v>
      </c>
      <c r="E4" s="12">
        <v>263000</v>
      </c>
      <c r="F4" s="11" t="s">
        <v>7</v>
      </c>
      <c r="G4" s="11" t="s">
        <v>8</v>
      </c>
      <c r="H4" s="8">
        <f t="shared" ref="H4:H10" si="0">E4/C4</f>
        <v>377.33142037302724</v>
      </c>
      <c r="I4" s="15">
        <v>3195</v>
      </c>
      <c r="J4" s="19">
        <f>Table14[[#This Row],[Sales Price]]/Table14[[#This Row],['# Shares]]</f>
        <v>82.316118935837252</v>
      </c>
    </row>
    <row r="5" spans="1:10" ht="20.100000000000001" customHeight="1" x14ac:dyDescent="0.2">
      <c r="A5" s="17" t="s">
        <v>34</v>
      </c>
      <c r="B5" s="20">
        <v>42109</v>
      </c>
      <c r="C5" s="17">
        <v>551</v>
      </c>
      <c r="D5" s="17" t="s">
        <v>12</v>
      </c>
      <c r="E5" s="21">
        <v>270000</v>
      </c>
      <c r="F5" s="17" t="s">
        <v>8</v>
      </c>
      <c r="G5" s="17" t="s">
        <v>7</v>
      </c>
      <c r="H5" s="21">
        <f t="shared" si="0"/>
        <v>490.0181488203267</v>
      </c>
      <c r="I5" s="22">
        <v>3114</v>
      </c>
      <c r="J5" s="19">
        <f>Table14[[#This Row],[Sales Price]]/Table14[[#This Row],['# Shares]]</f>
        <v>86.705202312138724</v>
      </c>
    </row>
    <row r="6" spans="1:10" ht="20.100000000000001" customHeight="1" x14ac:dyDescent="0.2">
      <c r="A6" s="23" t="s">
        <v>40</v>
      </c>
      <c r="B6" s="24">
        <v>42131</v>
      </c>
      <c r="C6" s="23">
        <v>551</v>
      </c>
      <c r="D6" s="23" t="s">
        <v>12</v>
      </c>
      <c r="E6" s="25">
        <v>275000</v>
      </c>
      <c r="F6" s="23" t="s">
        <v>8</v>
      </c>
      <c r="G6" s="23" t="s">
        <v>7</v>
      </c>
      <c r="H6" s="25">
        <f t="shared" si="0"/>
        <v>499.09255898366604</v>
      </c>
      <c r="I6" s="15">
        <v>3152</v>
      </c>
      <c r="J6" s="26">
        <f>Table14[[#This Row],[Sales Price]]/Table14[[#This Row],['# Shares]]</f>
        <v>87.246192893401016</v>
      </c>
    </row>
    <row r="7" spans="1:10" ht="20.100000000000001" customHeight="1" x14ac:dyDescent="0.2">
      <c r="A7" s="23" t="s">
        <v>42</v>
      </c>
      <c r="B7" s="24">
        <v>42152</v>
      </c>
      <c r="C7" s="23">
        <v>920</v>
      </c>
      <c r="D7" s="23" t="s">
        <v>41</v>
      </c>
      <c r="E7" s="25">
        <v>390000</v>
      </c>
      <c r="F7" s="23" t="s">
        <v>7</v>
      </c>
      <c r="G7" s="23" t="s">
        <v>7</v>
      </c>
      <c r="H7" s="25">
        <f t="shared" si="0"/>
        <v>423.91304347826087</v>
      </c>
      <c r="I7" s="15">
        <v>4700</v>
      </c>
      <c r="J7" s="26">
        <f>Table14[[#This Row],[Sales Price]]/Table14[[#This Row],['# Shares]]</f>
        <v>82.978723404255319</v>
      </c>
    </row>
    <row r="8" spans="1:10" ht="20.100000000000001" customHeight="1" x14ac:dyDescent="0.2">
      <c r="A8" s="23" t="s">
        <v>43</v>
      </c>
      <c r="B8" s="24">
        <v>42174</v>
      </c>
      <c r="C8" s="23">
        <v>551</v>
      </c>
      <c r="D8" s="23" t="s">
        <v>12</v>
      </c>
      <c r="E8" s="25">
        <v>265000</v>
      </c>
      <c r="F8" s="23" t="s">
        <v>8</v>
      </c>
      <c r="G8" s="23" t="s">
        <v>7</v>
      </c>
      <c r="H8" s="25">
        <f t="shared" si="0"/>
        <v>480.94373865698731</v>
      </c>
      <c r="I8" s="15">
        <v>3114</v>
      </c>
      <c r="J8" s="26">
        <f>Table14[[#This Row],[Sales Price]]/Table14[[#This Row],['# Shares]]</f>
        <v>85.099550417469487</v>
      </c>
    </row>
    <row r="9" spans="1:10" ht="20.100000000000001" customHeight="1" x14ac:dyDescent="0.2">
      <c r="A9" s="17" t="s">
        <v>19</v>
      </c>
      <c r="B9" s="20">
        <v>42266</v>
      </c>
      <c r="C9" s="17">
        <v>551</v>
      </c>
      <c r="D9" s="17" t="s">
        <v>45</v>
      </c>
      <c r="E9" s="21">
        <v>213800</v>
      </c>
      <c r="F9" s="17" t="s">
        <v>8</v>
      </c>
      <c r="G9" s="17" t="s">
        <v>8</v>
      </c>
      <c r="H9" s="21">
        <f t="shared" si="0"/>
        <v>388.021778584392</v>
      </c>
      <c r="I9" s="22">
        <v>2134</v>
      </c>
      <c r="J9" s="19">
        <f>E9/I9</f>
        <v>100.18744142455483</v>
      </c>
    </row>
    <row r="10" spans="1:10" s="27" customFormat="1" ht="20.100000000000001" customHeight="1" x14ac:dyDescent="0.25">
      <c r="A10" s="17" t="s">
        <v>18</v>
      </c>
      <c r="B10" s="20">
        <v>42328</v>
      </c>
      <c r="C10" s="17">
        <v>559</v>
      </c>
      <c r="D10" s="17" t="s">
        <v>12</v>
      </c>
      <c r="E10" s="21">
        <v>280000</v>
      </c>
      <c r="F10" s="17" t="s">
        <v>7</v>
      </c>
      <c r="G10" s="17" t="s">
        <v>8</v>
      </c>
      <c r="H10" s="21">
        <f t="shared" si="0"/>
        <v>500.8944543828265</v>
      </c>
      <c r="I10" s="22">
        <v>3189</v>
      </c>
      <c r="J10" s="19">
        <f>E10/I10</f>
        <v>87.801818751959857</v>
      </c>
    </row>
    <row r="11" spans="1:10" s="27" customFormat="1" ht="20.100000000000001" customHeight="1" x14ac:dyDescent="0.25">
      <c r="A11" s="17" t="s">
        <v>46</v>
      </c>
      <c r="B11" s="20">
        <v>42384</v>
      </c>
      <c r="C11" s="17">
        <v>551</v>
      </c>
      <c r="D11" s="17" t="s">
        <v>12</v>
      </c>
      <c r="E11" s="21">
        <v>245000</v>
      </c>
      <c r="F11" s="17" t="s">
        <v>8</v>
      </c>
      <c r="G11" s="17" t="s">
        <v>8</v>
      </c>
      <c r="H11" s="21">
        <v>445</v>
      </c>
      <c r="I11" s="22">
        <v>3227</v>
      </c>
      <c r="J11" s="19">
        <f t="shared" ref="J11:J14" si="1">E11/I11</f>
        <v>75.921908893709329</v>
      </c>
    </row>
    <row r="12" spans="1:10" s="27" customFormat="1" ht="20.100000000000001" customHeight="1" x14ac:dyDescent="0.25">
      <c r="A12" s="17" t="s">
        <v>47</v>
      </c>
      <c r="B12" s="20">
        <v>42394</v>
      </c>
      <c r="C12" s="17">
        <v>445</v>
      </c>
      <c r="D12" s="17" t="s">
        <v>6</v>
      </c>
      <c r="E12" s="21">
        <v>164892</v>
      </c>
      <c r="F12" s="17" t="s">
        <v>8</v>
      </c>
      <c r="G12" s="17" t="s">
        <v>8</v>
      </c>
      <c r="H12" s="21">
        <v>371</v>
      </c>
      <c r="I12" s="22">
        <v>2172</v>
      </c>
      <c r="J12" s="19">
        <f t="shared" si="1"/>
        <v>75.917127071823202</v>
      </c>
    </row>
    <row r="13" spans="1:10" s="27" customFormat="1" ht="20.100000000000001" customHeight="1" x14ac:dyDescent="0.25">
      <c r="A13" s="17" t="s">
        <v>48</v>
      </c>
      <c r="B13" s="20">
        <v>42398</v>
      </c>
      <c r="C13" s="17">
        <v>375</v>
      </c>
      <c r="D13" s="17" t="s">
        <v>6</v>
      </c>
      <c r="E13" s="21">
        <v>160000</v>
      </c>
      <c r="F13" s="17" t="s">
        <v>8</v>
      </c>
      <c r="G13" s="17" t="s">
        <v>8</v>
      </c>
      <c r="H13" s="21">
        <v>427</v>
      </c>
      <c r="I13" s="22">
        <v>1891</v>
      </c>
      <c r="J13" s="19">
        <f t="shared" si="1"/>
        <v>84.61131676361714</v>
      </c>
    </row>
    <row r="14" spans="1:10" s="27" customFormat="1" ht="20.100000000000001" customHeight="1" x14ac:dyDescent="0.25">
      <c r="A14" s="17" t="s">
        <v>49</v>
      </c>
      <c r="B14" s="20">
        <v>42405</v>
      </c>
      <c r="C14" s="17">
        <v>445</v>
      </c>
      <c r="D14" s="17" t="s">
        <v>6</v>
      </c>
      <c r="E14" s="21">
        <v>173000</v>
      </c>
      <c r="F14" s="17" t="s">
        <v>8</v>
      </c>
      <c r="G14" s="17" t="s">
        <v>8</v>
      </c>
      <c r="H14" s="21">
        <v>389</v>
      </c>
      <c r="I14" s="22">
        <v>2234</v>
      </c>
      <c r="J14" s="19">
        <f t="shared" si="1"/>
        <v>77.4395702775291</v>
      </c>
    </row>
    <row r="15" spans="1:10" s="27" customFormat="1" ht="20.100000000000001" customHeight="1" x14ac:dyDescent="0.25">
      <c r="A15" s="30" t="s">
        <v>50</v>
      </c>
      <c r="B15" s="31">
        <v>42489</v>
      </c>
      <c r="C15" s="30">
        <v>562</v>
      </c>
      <c r="D15" s="30" t="s">
        <v>12</v>
      </c>
      <c r="E15" s="32">
        <v>255000</v>
      </c>
      <c r="F15" s="30" t="s">
        <v>8</v>
      </c>
      <c r="G15" s="30" t="s">
        <v>8</v>
      </c>
      <c r="H15" s="32">
        <f t="shared" ref="H15:H21" si="2">E15/C15</f>
        <v>453.73665480427047</v>
      </c>
      <c r="I15" s="33">
        <v>3077</v>
      </c>
      <c r="J15" s="34">
        <f>Table14[[#This Row],[Sales Price]]/Table14[[#This Row],['# Shares]]</f>
        <v>82.872928176795583</v>
      </c>
    </row>
    <row r="16" spans="1:10" s="27" customFormat="1" ht="20.100000000000001" customHeight="1" x14ac:dyDescent="0.25">
      <c r="A16" s="30" t="s">
        <v>51</v>
      </c>
      <c r="B16" s="31">
        <v>42485</v>
      </c>
      <c r="C16" s="30">
        <v>375</v>
      </c>
      <c r="D16" s="30" t="s">
        <v>6</v>
      </c>
      <c r="E16" s="32">
        <v>215000</v>
      </c>
      <c r="F16" s="30" t="s">
        <v>7</v>
      </c>
      <c r="G16" s="30" t="s">
        <v>8</v>
      </c>
      <c r="H16" s="32">
        <f t="shared" si="2"/>
        <v>573.33333333333337</v>
      </c>
      <c r="I16" s="33">
        <v>2022</v>
      </c>
      <c r="J16" s="34">
        <f>Table14[[#This Row],[Sales Price]]/Table14[[#This Row],['# Shares]]</f>
        <v>106.33036597428288</v>
      </c>
    </row>
    <row r="17" spans="1:10" s="27" customFormat="1" ht="20.100000000000001" customHeight="1" x14ac:dyDescent="0.25">
      <c r="A17" s="35" t="s">
        <v>65</v>
      </c>
      <c r="B17" s="36">
        <v>42542</v>
      </c>
      <c r="C17" s="35">
        <v>916</v>
      </c>
      <c r="D17" s="35" t="s">
        <v>66</v>
      </c>
      <c r="E17" s="37">
        <v>350000</v>
      </c>
      <c r="F17" s="35" t="s">
        <v>8</v>
      </c>
      <c r="G17" s="35" t="s">
        <v>8</v>
      </c>
      <c r="H17" s="37">
        <f>E17/C17</f>
        <v>382.09606986899564</v>
      </c>
      <c r="I17" s="38">
        <v>3942</v>
      </c>
      <c r="J17" s="39">
        <f>Table14[[#This Row],[Sales Price]]/Table14[[#This Row],['# Shares]]</f>
        <v>88.787417554540838</v>
      </c>
    </row>
    <row r="18" spans="1:10" s="27" customFormat="1" ht="20.100000000000001" customHeight="1" x14ac:dyDescent="0.25">
      <c r="A18" s="30" t="s">
        <v>56</v>
      </c>
      <c r="B18" s="31">
        <v>42548</v>
      </c>
      <c r="C18" s="30">
        <v>551</v>
      </c>
      <c r="D18" s="30" t="s">
        <v>12</v>
      </c>
      <c r="E18" s="32">
        <v>250000</v>
      </c>
      <c r="F18" s="30" t="s">
        <v>7</v>
      </c>
      <c r="G18" s="30" t="s">
        <v>7</v>
      </c>
      <c r="H18" s="32">
        <f t="shared" si="2"/>
        <v>453.72050816696913</v>
      </c>
      <c r="I18" s="33">
        <v>3114</v>
      </c>
      <c r="J18" s="34">
        <f>Table14[[#This Row],[Sales Price]]/Table14[[#This Row],['# Shares]]</f>
        <v>80.282594733461792</v>
      </c>
    </row>
    <row r="19" spans="1:10" s="27" customFormat="1" ht="20.100000000000001" customHeight="1" x14ac:dyDescent="0.25">
      <c r="A19" s="30" t="s">
        <v>11</v>
      </c>
      <c r="B19" s="31">
        <v>42551</v>
      </c>
      <c r="C19" s="30">
        <v>551</v>
      </c>
      <c r="D19" s="30" t="s">
        <v>12</v>
      </c>
      <c r="E19" s="32">
        <v>273500</v>
      </c>
      <c r="F19" s="30" t="s">
        <v>7</v>
      </c>
      <c r="G19" s="30" t="s">
        <v>7</v>
      </c>
      <c r="H19" s="32">
        <f t="shared" si="2"/>
        <v>496.37023593466427</v>
      </c>
      <c r="I19" s="33">
        <v>3189</v>
      </c>
      <c r="J19" s="34">
        <f>Table14[[#This Row],[Sales Price]]/Table14[[#This Row],['# Shares]]</f>
        <v>85.76356224521794</v>
      </c>
    </row>
    <row r="20" spans="1:10" s="27" customFormat="1" ht="20.100000000000001" customHeight="1" x14ac:dyDescent="0.25">
      <c r="A20" s="30" t="s">
        <v>52</v>
      </c>
      <c r="B20" s="31">
        <v>42545</v>
      </c>
      <c r="C20" s="30">
        <v>602</v>
      </c>
      <c r="D20" s="30" t="s">
        <v>12</v>
      </c>
      <c r="E20" s="32">
        <v>295000</v>
      </c>
      <c r="F20" s="30" t="s">
        <v>7</v>
      </c>
      <c r="G20" s="30" t="s">
        <v>7</v>
      </c>
      <c r="H20" s="32">
        <f t="shared" si="2"/>
        <v>490.03322259136212</v>
      </c>
      <c r="I20" s="33">
        <v>3526</v>
      </c>
      <c r="J20" s="34">
        <f>Table14[[#This Row],[Sales Price]]/Table14[[#This Row],['# Shares]]</f>
        <v>83.664208735110606</v>
      </c>
    </row>
    <row r="21" spans="1:10" s="27" customFormat="1" ht="29.25" customHeight="1" x14ac:dyDescent="0.25">
      <c r="A21" s="30" t="s">
        <v>55</v>
      </c>
      <c r="B21" s="31">
        <v>42535</v>
      </c>
      <c r="C21" s="30">
        <v>1340</v>
      </c>
      <c r="D21" s="30" t="s">
        <v>41</v>
      </c>
      <c r="E21" s="32">
        <v>499900</v>
      </c>
      <c r="F21" s="30" t="s">
        <v>7</v>
      </c>
      <c r="G21" s="30" t="s">
        <v>7</v>
      </c>
      <c r="H21" s="32">
        <f t="shared" si="2"/>
        <v>373.05970149253733</v>
      </c>
      <c r="I21" s="33">
        <v>5705</v>
      </c>
      <c r="J21" s="34">
        <f>Table14[[#This Row],[Sales Price]]/Table14[[#This Row],['# Shares]]</f>
        <v>87.624890446976337</v>
      </c>
    </row>
    <row r="22" spans="1:10" s="27" customFormat="1" ht="29.25" customHeight="1" x14ac:dyDescent="0.25">
      <c r="A22" s="35" t="s">
        <v>67</v>
      </c>
      <c r="B22" s="36">
        <v>42580</v>
      </c>
      <c r="C22" s="35">
        <v>554</v>
      </c>
      <c r="D22" s="35" t="s">
        <v>12</v>
      </c>
      <c r="E22" s="37">
        <v>255000</v>
      </c>
      <c r="F22" s="35" t="s">
        <v>8</v>
      </c>
      <c r="G22" s="35" t="s">
        <v>8</v>
      </c>
      <c r="H22" s="37">
        <f>E22/C22</f>
        <v>460.28880866425993</v>
      </c>
      <c r="I22" s="38">
        <v>3114</v>
      </c>
      <c r="J22" s="39">
        <f>Table14[[#This Row],[Sales Price]]/Table14[[#This Row],['# Shares]]</f>
        <v>81.888246628131014</v>
      </c>
    </row>
    <row r="23" spans="1:10" s="27" customFormat="1" ht="15.75" x14ac:dyDescent="0.25">
      <c r="A23" s="30" t="s">
        <v>57</v>
      </c>
      <c r="B23" s="31">
        <v>42580</v>
      </c>
      <c r="C23" s="30">
        <v>551</v>
      </c>
      <c r="D23" s="30" t="s">
        <v>12</v>
      </c>
      <c r="E23" s="32">
        <v>270000</v>
      </c>
      <c r="F23" s="30" t="s">
        <v>8</v>
      </c>
      <c r="G23" s="30" t="s">
        <v>8</v>
      </c>
      <c r="H23" s="32">
        <f t="shared" ref="H23:H30" si="3">E23/C23</f>
        <v>490.0181488203267</v>
      </c>
      <c r="I23" s="33">
        <v>3189</v>
      </c>
      <c r="J23" s="34">
        <f>Table14[[#This Row],[Sales Price]]/Table14[[#This Row],['# Shares]]</f>
        <v>84.666039510818436</v>
      </c>
    </row>
    <row r="24" spans="1:10" s="27" customFormat="1" ht="15.75" x14ac:dyDescent="0.25">
      <c r="A24" s="30" t="s">
        <v>58</v>
      </c>
      <c r="B24" s="31">
        <v>42573</v>
      </c>
      <c r="C24" s="30">
        <v>551</v>
      </c>
      <c r="D24" s="30" t="s">
        <v>12</v>
      </c>
      <c r="E24" s="32">
        <v>295000</v>
      </c>
      <c r="F24" s="30" t="s">
        <v>7</v>
      </c>
      <c r="G24" s="30" t="s">
        <v>7</v>
      </c>
      <c r="H24" s="32">
        <f t="shared" si="3"/>
        <v>535.39019963702356</v>
      </c>
      <c r="I24" s="33">
        <v>3058</v>
      </c>
      <c r="J24" s="34">
        <f>Table14[[#This Row],[Sales Price]]/Table14[[#This Row],['# Shares]]</f>
        <v>96.468279921517336</v>
      </c>
    </row>
    <row r="25" spans="1:10" s="27" customFormat="1" ht="15.75" x14ac:dyDescent="0.25">
      <c r="A25" s="30" t="s">
        <v>59</v>
      </c>
      <c r="B25" s="31">
        <v>42587</v>
      </c>
      <c r="C25" s="30">
        <v>445</v>
      </c>
      <c r="D25" s="30" t="s">
        <v>6</v>
      </c>
      <c r="E25" s="32">
        <v>200000</v>
      </c>
      <c r="F25" s="30" t="s">
        <v>8</v>
      </c>
      <c r="G25" s="30" t="s">
        <v>7</v>
      </c>
      <c r="H25" s="32">
        <f t="shared" si="3"/>
        <v>449.43820224719099</v>
      </c>
      <c r="I25" s="33">
        <v>2190</v>
      </c>
      <c r="J25" s="34">
        <f>Table14[[#This Row],[Sales Price]]/Table14[[#This Row],['# Shares]]</f>
        <v>91.324200913242009</v>
      </c>
    </row>
    <row r="26" spans="1:10" s="27" customFormat="1" ht="15.75" x14ac:dyDescent="0.25">
      <c r="A26" s="35" t="s">
        <v>60</v>
      </c>
      <c r="B26" s="36">
        <v>42678</v>
      </c>
      <c r="C26" s="35">
        <v>621</v>
      </c>
      <c r="D26" s="35" t="s">
        <v>12</v>
      </c>
      <c r="E26" s="37">
        <v>255000</v>
      </c>
      <c r="F26" s="35" t="s">
        <v>8</v>
      </c>
      <c r="G26" s="35" t="s">
        <v>8</v>
      </c>
      <c r="H26" s="37">
        <f t="shared" si="3"/>
        <v>410.62801932367148</v>
      </c>
      <c r="I26" s="38">
        <v>3058</v>
      </c>
      <c r="J26" s="39">
        <f>Table14[[#This Row],[Sales Price]]/Table14[[#This Row],['# Shares]]</f>
        <v>83.387835186396345</v>
      </c>
    </row>
    <row r="27" spans="1:10" s="27" customFormat="1" ht="15.75" x14ac:dyDescent="0.25">
      <c r="A27" s="35" t="s">
        <v>61</v>
      </c>
      <c r="B27" s="36">
        <v>42678</v>
      </c>
      <c r="C27" s="35">
        <v>445</v>
      </c>
      <c r="D27" s="35" t="s">
        <v>6</v>
      </c>
      <c r="E27" s="37">
        <v>150000</v>
      </c>
      <c r="F27" s="35" t="s">
        <v>8</v>
      </c>
      <c r="G27" s="35" t="s">
        <v>8</v>
      </c>
      <c r="H27" s="37">
        <f t="shared" si="3"/>
        <v>337.07865168539325</v>
      </c>
      <c r="I27" s="38">
        <v>2141</v>
      </c>
      <c r="J27" s="39">
        <f>Table14[[#This Row],[Sales Price]]/Table14[[#This Row],['# Shares]]</f>
        <v>70.060719290051381</v>
      </c>
    </row>
    <row r="28" spans="1:10" s="27" customFormat="1" ht="15.75" x14ac:dyDescent="0.25">
      <c r="A28" s="35" t="s">
        <v>62</v>
      </c>
      <c r="B28" s="36">
        <v>42762</v>
      </c>
      <c r="C28" s="35">
        <v>445</v>
      </c>
      <c r="D28" s="35" t="s">
        <v>12</v>
      </c>
      <c r="E28" s="37">
        <v>240000</v>
      </c>
      <c r="F28" s="35" t="s">
        <v>8</v>
      </c>
      <c r="G28" s="35" t="s">
        <v>8</v>
      </c>
      <c r="H28" s="37">
        <f t="shared" si="3"/>
        <v>539.32584269662925</v>
      </c>
      <c r="I28" s="38">
        <v>3096</v>
      </c>
      <c r="J28" s="39">
        <f>Table14[[#This Row],[Sales Price]]/Table14[[#This Row],['# Shares]]</f>
        <v>77.519379844961236</v>
      </c>
    </row>
    <row r="29" spans="1:10" s="27" customFormat="1" ht="15.75" x14ac:dyDescent="0.25">
      <c r="A29" s="35" t="s">
        <v>63</v>
      </c>
      <c r="B29" s="36">
        <v>42772</v>
      </c>
      <c r="C29" s="35">
        <v>445</v>
      </c>
      <c r="D29" s="35" t="s">
        <v>6</v>
      </c>
      <c r="E29" s="37">
        <v>174000</v>
      </c>
      <c r="F29" s="35" t="s">
        <v>8</v>
      </c>
      <c r="G29" s="35" t="s">
        <v>8</v>
      </c>
      <c r="H29" s="37">
        <f t="shared" si="3"/>
        <v>391.01123595505618</v>
      </c>
      <c r="I29" s="38">
        <v>2078</v>
      </c>
      <c r="J29" s="39">
        <f>Table14[[#This Row],[Sales Price]]/Table14[[#This Row],['# Shares]]</f>
        <v>83.73435996150144</v>
      </c>
    </row>
    <row r="30" spans="1:10" s="27" customFormat="1" ht="15.75" x14ac:dyDescent="0.25">
      <c r="A30" s="35" t="s">
        <v>64</v>
      </c>
      <c r="B30" s="36">
        <v>42769</v>
      </c>
      <c r="C30" s="35">
        <v>551</v>
      </c>
      <c r="D30" s="35" t="s">
        <v>12</v>
      </c>
      <c r="E30" s="37">
        <v>266300</v>
      </c>
      <c r="F30" s="35" t="s">
        <v>8</v>
      </c>
      <c r="G30" s="35" t="s">
        <v>7</v>
      </c>
      <c r="H30" s="37">
        <f t="shared" si="3"/>
        <v>483.30308529945552</v>
      </c>
      <c r="I30" s="38">
        <v>3096</v>
      </c>
      <c r="J30" s="39">
        <f>Table14[[#This Row],[Sales Price]]/Table14[[#This Row],['# Shares]]</f>
        <v>86.014211886304906</v>
      </c>
    </row>
    <row r="31" spans="1:10" s="27" customFormat="1" ht="15.75" x14ac:dyDescent="0.25">
      <c r="A31" s="35" t="s">
        <v>68</v>
      </c>
      <c r="B31" s="36">
        <v>42824</v>
      </c>
      <c r="C31" s="35">
        <v>308</v>
      </c>
      <c r="D31" s="35" t="s">
        <v>6</v>
      </c>
      <c r="E31" s="37">
        <v>180000</v>
      </c>
      <c r="F31" s="35" t="s">
        <v>8</v>
      </c>
      <c r="G31" s="35" t="s">
        <v>8</v>
      </c>
      <c r="H31" s="37">
        <f>E31/C31</f>
        <v>584.41558441558436</v>
      </c>
      <c r="I31" s="38">
        <v>1966</v>
      </c>
      <c r="J31" s="39">
        <f>Table14[[#This Row],[Sales Price]]/Table14[[#This Row],['# Shares]]</f>
        <v>91.556459816887084</v>
      </c>
    </row>
    <row r="32" spans="1:10" s="27" customFormat="1" ht="15.75" x14ac:dyDescent="0.25">
      <c r="A32" s="35" t="s">
        <v>69</v>
      </c>
      <c r="B32" s="36">
        <v>42853</v>
      </c>
      <c r="C32" s="35">
        <v>308</v>
      </c>
      <c r="D32" s="35" t="s">
        <v>6</v>
      </c>
      <c r="E32" s="37">
        <v>158000</v>
      </c>
      <c r="F32" s="35" t="s">
        <v>8</v>
      </c>
      <c r="G32" s="35" t="s">
        <v>8</v>
      </c>
      <c r="H32" s="37">
        <f>E32/C32</f>
        <v>512.98701298701303</v>
      </c>
      <c r="I32" s="38">
        <v>1947</v>
      </c>
      <c r="J32" s="39">
        <f>Table14[[#This Row],[Sales Price]]/Table14[[#This Row],['# Shares]]</f>
        <v>81.150487930148941</v>
      </c>
    </row>
    <row r="33" spans="1:10" s="27" customFormat="1" ht="15.75" x14ac:dyDescent="0.25">
      <c r="A33" s="35" t="s">
        <v>70</v>
      </c>
      <c r="B33" s="36">
        <v>42832</v>
      </c>
      <c r="C33" s="35">
        <v>651</v>
      </c>
      <c r="D33" s="35" t="s">
        <v>12</v>
      </c>
      <c r="E33" s="37">
        <v>265000</v>
      </c>
      <c r="F33" s="35" t="s">
        <v>8</v>
      </c>
      <c r="G33" s="35" t="s">
        <v>8</v>
      </c>
      <c r="H33" s="37">
        <f>E33/C33</f>
        <v>407.06605222734254</v>
      </c>
      <c r="I33" s="38">
        <v>3451</v>
      </c>
      <c r="J33" s="39">
        <f>Table14[[#This Row],[Sales Price]]/Table14[[#This Row],['# Shares]]</f>
        <v>76.789336424224857</v>
      </c>
    </row>
    <row r="34" spans="1:10" s="27" customFormat="1" ht="15.75" x14ac:dyDescent="0.25">
      <c r="A34" s="35" t="s">
        <v>71</v>
      </c>
      <c r="B34" s="36" t="s">
        <v>53</v>
      </c>
      <c r="C34" s="35">
        <v>551</v>
      </c>
      <c r="D34" s="35" t="s">
        <v>12</v>
      </c>
      <c r="E34" s="37">
        <v>270000</v>
      </c>
      <c r="F34" s="35" t="s">
        <v>7</v>
      </c>
      <c r="G34" s="35" t="s">
        <v>8</v>
      </c>
      <c r="H34" s="37">
        <f>E34/C34</f>
        <v>490.0181488203267</v>
      </c>
      <c r="I34" s="38">
        <v>3096</v>
      </c>
      <c r="J34" s="39">
        <f>Table14[[#This Row],[Sales Price]]/Table14[[#This Row],['# Shares]]</f>
        <v>87.20930232558139</v>
      </c>
    </row>
    <row r="35" spans="1:10" s="27" customFormat="1" ht="15.75" x14ac:dyDescent="0.25">
      <c r="A35" s="35" t="s">
        <v>72</v>
      </c>
      <c r="B35" s="36" t="s">
        <v>53</v>
      </c>
      <c r="C35" s="35">
        <v>551</v>
      </c>
      <c r="D35" s="35" t="s">
        <v>12</v>
      </c>
      <c r="E35" s="37">
        <v>262500</v>
      </c>
      <c r="F35" s="35" t="s">
        <v>8</v>
      </c>
      <c r="G35" s="35" t="s">
        <v>7</v>
      </c>
      <c r="H35" s="37">
        <f>E35/C35</f>
        <v>476.40653357531761</v>
      </c>
      <c r="I35" s="38">
        <v>3077</v>
      </c>
      <c r="J35" s="39">
        <f>Table14[[#This Row],[Sales Price]]/Table14[[#This Row],['# Shares]]</f>
        <v>85.310367240818977</v>
      </c>
    </row>
    <row r="36" spans="1:10" s="27" customFormat="1" ht="15.75" x14ac:dyDescent="0.25">
      <c r="I36" s="28"/>
      <c r="J36" s="29"/>
    </row>
    <row r="37" spans="1:10" s="27" customFormat="1" ht="15.75" x14ac:dyDescent="0.25">
      <c r="I37" s="28"/>
      <c r="J37" s="29"/>
    </row>
    <row r="38" spans="1:10" s="27" customFormat="1" ht="15.75" x14ac:dyDescent="0.25">
      <c r="I38" s="28"/>
      <c r="J38" s="29"/>
    </row>
    <row r="39" spans="1:10" s="27" customFormat="1" ht="15.75" x14ac:dyDescent="0.25">
      <c r="I39" s="28"/>
      <c r="J39" s="29"/>
    </row>
    <row r="40" spans="1:10" s="27" customFormat="1" ht="15.75" x14ac:dyDescent="0.25">
      <c r="I40" s="28"/>
      <c r="J40" s="29"/>
    </row>
    <row r="41" spans="1:10" s="27" customFormat="1" ht="15.75" x14ac:dyDescent="0.25">
      <c r="I41" s="28"/>
      <c r="J41" s="29"/>
    </row>
    <row r="42" spans="1:10" s="27" customFormat="1" ht="15.75" x14ac:dyDescent="0.25">
      <c r="I42" s="28"/>
      <c r="J42" s="29"/>
    </row>
    <row r="43" spans="1:10" s="27" customFormat="1" ht="15.75" x14ac:dyDescent="0.25">
      <c r="I43" s="28"/>
      <c r="J43" s="29"/>
    </row>
    <row r="44" spans="1:10" s="27" customFormat="1" ht="15.75" x14ac:dyDescent="0.25">
      <c r="I44" s="28"/>
      <c r="J44" s="29"/>
    </row>
    <row r="45" spans="1:10" s="27" customFormat="1" ht="15.75" x14ac:dyDescent="0.25">
      <c r="I45" s="28"/>
      <c r="J45" s="29"/>
    </row>
    <row r="46" spans="1:10" s="27" customFormat="1" ht="15.75" x14ac:dyDescent="0.25">
      <c r="I46" s="28"/>
      <c r="J46" s="29"/>
    </row>
    <row r="47" spans="1:10" s="27" customFormat="1" ht="15.75" x14ac:dyDescent="0.25">
      <c r="I47" s="28"/>
    </row>
    <row r="48" spans="1:10" s="27" customFormat="1" ht="15.75" x14ac:dyDescent="0.25">
      <c r="I48" s="28"/>
    </row>
    <row r="49" spans="9:9" x14ac:dyDescent="0.2">
      <c r="I49" s="16"/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L9" sqref="L9"/>
    </sheetView>
  </sheetViews>
  <sheetFormatPr defaultRowHeight="12.75" x14ac:dyDescent="0.2"/>
  <cols>
    <col min="2" max="2" width="11.42578125" customWidth="1"/>
    <col min="5" max="5" width="13.85546875" customWidth="1"/>
    <col min="6" max="7" width="13.5703125" customWidth="1"/>
  </cols>
  <sheetData>
    <row r="1" spans="1:10" ht="31.5" x14ac:dyDescent="0.2">
      <c r="A1" s="6" t="s">
        <v>0</v>
      </c>
      <c r="B1" s="6" t="s">
        <v>1</v>
      </c>
      <c r="C1" s="6" t="s">
        <v>36</v>
      </c>
      <c r="D1" s="6" t="s">
        <v>37</v>
      </c>
      <c r="E1" s="6" t="s">
        <v>2</v>
      </c>
      <c r="F1" s="6" t="s">
        <v>3</v>
      </c>
      <c r="G1" s="6" t="s">
        <v>4</v>
      </c>
      <c r="H1" s="6" t="s">
        <v>38</v>
      </c>
      <c r="I1" s="14" t="s">
        <v>33</v>
      </c>
      <c r="J1" s="18" t="s">
        <v>39</v>
      </c>
    </row>
    <row r="2" spans="1:10" ht="15.75" x14ac:dyDescent="0.2">
      <c r="A2" s="4" t="s">
        <v>20</v>
      </c>
      <c r="B2" s="5">
        <v>41695</v>
      </c>
      <c r="C2" s="4">
        <v>375</v>
      </c>
      <c r="D2" s="4" t="s">
        <v>6</v>
      </c>
      <c r="E2" s="1">
        <v>195000</v>
      </c>
      <c r="F2" s="4" t="s">
        <v>7</v>
      </c>
      <c r="G2" s="4" t="s">
        <v>8</v>
      </c>
      <c r="H2" s="8">
        <f t="shared" ref="H2:H11" si="0">E2/C2</f>
        <v>520</v>
      </c>
      <c r="I2" s="15">
        <v>2003</v>
      </c>
      <c r="J2" s="19">
        <f>Table13[[#This Row],[Sales Price]]/Table13[[#This Row],['# Shares]]</f>
        <v>97.35396904643035</v>
      </c>
    </row>
    <row r="3" spans="1:10" ht="15.75" x14ac:dyDescent="0.2">
      <c r="A3" s="4" t="s">
        <v>21</v>
      </c>
      <c r="B3" s="5">
        <v>41703</v>
      </c>
      <c r="C3" s="4">
        <v>551</v>
      </c>
      <c r="D3" s="4" t="s">
        <v>12</v>
      </c>
      <c r="E3" s="7">
        <v>264500</v>
      </c>
      <c r="F3" s="4" t="s">
        <v>8</v>
      </c>
      <c r="G3" s="4" t="s">
        <v>8</v>
      </c>
      <c r="H3" s="8">
        <f t="shared" si="0"/>
        <v>480.03629764065334</v>
      </c>
      <c r="I3" s="15">
        <v>3058</v>
      </c>
      <c r="J3" s="19">
        <f>Table13[[#This Row],[Sales Price]]/Table13[[#This Row],['# Shares]]</f>
        <v>86.49444081098757</v>
      </c>
    </row>
    <row r="4" spans="1:10" ht="15.75" x14ac:dyDescent="0.2">
      <c r="A4" s="4" t="s">
        <v>22</v>
      </c>
      <c r="B4" s="5">
        <v>41697</v>
      </c>
      <c r="C4" s="4">
        <v>697</v>
      </c>
      <c r="D4" s="4" t="s">
        <v>12</v>
      </c>
      <c r="E4" s="7">
        <v>295000</v>
      </c>
      <c r="F4" s="4" t="s">
        <v>8</v>
      </c>
      <c r="G4" s="4" t="s">
        <v>8</v>
      </c>
      <c r="H4" s="8">
        <f t="shared" si="0"/>
        <v>423.24246771879484</v>
      </c>
      <c r="I4" s="15">
        <v>3158</v>
      </c>
      <c r="J4" s="19">
        <f>Table13[[#This Row],[Sales Price]]/Table13[[#This Row],['# Shares]]</f>
        <v>93.41355288157061</v>
      </c>
    </row>
    <row r="5" spans="1:10" ht="15.75" x14ac:dyDescent="0.2">
      <c r="A5" s="4" t="s">
        <v>23</v>
      </c>
      <c r="B5" s="5">
        <v>41753</v>
      </c>
      <c r="C5" s="4">
        <v>602</v>
      </c>
      <c r="D5" s="4" t="s">
        <v>12</v>
      </c>
      <c r="E5" s="1">
        <v>297500</v>
      </c>
      <c r="F5" s="4" t="s">
        <v>7</v>
      </c>
      <c r="G5" s="4" t="s">
        <v>7</v>
      </c>
      <c r="H5" s="8">
        <f t="shared" si="0"/>
        <v>494.18604651162792</v>
      </c>
      <c r="I5" s="15">
        <v>3451</v>
      </c>
      <c r="J5" s="19">
        <f>Table13[[#This Row],[Sales Price]]/Table13[[#This Row],['# Shares]]</f>
        <v>86.206896551724142</v>
      </c>
    </row>
    <row r="6" spans="1:10" ht="15.75" x14ac:dyDescent="0.2">
      <c r="A6" s="4" t="s">
        <v>24</v>
      </c>
      <c r="B6" s="5">
        <v>41754</v>
      </c>
      <c r="C6" s="4">
        <v>551</v>
      </c>
      <c r="D6" s="4" t="s">
        <v>12</v>
      </c>
      <c r="E6" s="1">
        <v>268000</v>
      </c>
      <c r="F6" s="4" t="s">
        <v>8</v>
      </c>
      <c r="G6" s="4" t="s">
        <v>7</v>
      </c>
      <c r="H6" s="8">
        <f t="shared" si="0"/>
        <v>486.38838475499091</v>
      </c>
      <c r="I6" s="15">
        <v>3177</v>
      </c>
      <c r="J6" s="19">
        <f>Table13[[#This Row],[Sales Price]]/Table13[[#This Row],['# Shares]]</f>
        <v>84.356310985206164</v>
      </c>
    </row>
    <row r="7" spans="1:10" ht="15.75" x14ac:dyDescent="0.2">
      <c r="A7" s="11" t="s">
        <v>26</v>
      </c>
      <c r="B7" s="10">
        <v>41800</v>
      </c>
      <c r="C7" s="11" t="s">
        <v>16</v>
      </c>
      <c r="D7" s="11" t="s">
        <v>16</v>
      </c>
      <c r="E7" s="8">
        <v>33000</v>
      </c>
      <c r="F7" s="11" t="s">
        <v>8</v>
      </c>
      <c r="G7" s="11" t="s">
        <v>8</v>
      </c>
      <c r="H7" s="8" t="s">
        <v>16</v>
      </c>
      <c r="I7" s="15">
        <v>468</v>
      </c>
      <c r="J7" s="19">
        <f>Table13[[#This Row],[Sales Price]]/Table13[[#This Row],['# Shares]]</f>
        <v>70.512820512820511</v>
      </c>
    </row>
    <row r="8" spans="1:10" ht="15.75" x14ac:dyDescent="0.2">
      <c r="A8" s="11" t="s">
        <v>27</v>
      </c>
      <c r="B8" s="10">
        <v>41834</v>
      </c>
      <c r="C8" s="11">
        <v>445</v>
      </c>
      <c r="D8" s="11" t="s">
        <v>6</v>
      </c>
      <c r="E8" s="8">
        <v>225000</v>
      </c>
      <c r="F8" s="11" t="s">
        <v>8</v>
      </c>
      <c r="G8" s="11" t="s">
        <v>7</v>
      </c>
      <c r="H8" s="8">
        <f t="shared" si="0"/>
        <v>505.61797752808991</v>
      </c>
      <c r="I8" s="15">
        <v>2159</v>
      </c>
      <c r="J8" s="19">
        <f>Table13[[#This Row],[Sales Price]]/Table13[[#This Row],['# Shares]]</f>
        <v>104.21491431218156</v>
      </c>
    </row>
    <row r="9" spans="1:10" ht="15.75" x14ac:dyDescent="0.2">
      <c r="A9" s="17" t="s">
        <v>35</v>
      </c>
      <c r="B9" s="10">
        <v>41828</v>
      </c>
      <c r="C9" s="11">
        <v>445</v>
      </c>
      <c r="D9" s="11" t="s">
        <v>6</v>
      </c>
      <c r="E9" s="8">
        <v>240000</v>
      </c>
      <c r="F9" s="11" t="s">
        <v>8</v>
      </c>
      <c r="G9" s="11" t="s">
        <v>7</v>
      </c>
      <c r="H9" s="8">
        <f t="shared" si="0"/>
        <v>539.32584269662925</v>
      </c>
      <c r="I9" s="15">
        <v>2153</v>
      </c>
      <c r="J9" s="19">
        <f>Table13[[#This Row],[Sales Price]]/Table13[[#This Row],['# Shares]]</f>
        <v>111.4723641430562</v>
      </c>
    </row>
    <row r="10" spans="1:10" ht="15.75" x14ac:dyDescent="0.2">
      <c r="A10" s="11" t="s">
        <v>28</v>
      </c>
      <c r="B10" s="10">
        <v>41835</v>
      </c>
      <c r="C10" s="11">
        <v>375</v>
      </c>
      <c r="D10" s="11" t="s">
        <v>6</v>
      </c>
      <c r="E10" s="8">
        <v>190000</v>
      </c>
      <c r="F10" s="11" t="s">
        <v>8</v>
      </c>
      <c r="G10" s="11" t="s">
        <v>7</v>
      </c>
      <c r="H10" s="8">
        <f t="shared" si="0"/>
        <v>506.66666666666669</v>
      </c>
      <c r="I10" s="15">
        <v>1984</v>
      </c>
      <c r="J10" s="19">
        <f>Table13[[#This Row],[Sales Price]]/Table13[[#This Row],['# Shares]]</f>
        <v>95.766129032258064</v>
      </c>
    </row>
    <row r="11" spans="1:10" ht="15.75" x14ac:dyDescent="0.2">
      <c r="A11" s="11" t="s">
        <v>29</v>
      </c>
      <c r="B11" s="10">
        <v>41877</v>
      </c>
      <c r="C11" s="11">
        <v>501</v>
      </c>
      <c r="D11" s="11" t="s">
        <v>6</v>
      </c>
      <c r="E11" s="8">
        <v>230000</v>
      </c>
      <c r="F11" s="11" t="s">
        <v>8</v>
      </c>
      <c r="G11" s="11" t="s">
        <v>8</v>
      </c>
      <c r="H11" s="8">
        <f t="shared" si="0"/>
        <v>459.08183632734529</v>
      </c>
      <c r="I11" s="15">
        <v>2334</v>
      </c>
      <c r="J11" s="19">
        <f>Table13[[#This Row],[Sales Price]]/Table13[[#This Row],['# Shares]]</f>
        <v>98.543273350471296</v>
      </c>
    </row>
    <row r="12" spans="1:10" ht="15.75" x14ac:dyDescent="0.2">
      <c r="A12" s="11" t="s">
        <v>30</v>
      </c>
      <c r="B12" s="10">
        <v>41949</v>
      </c>
      <c r="C12" s="11">
        <v>602</v>
      </c>
      <c r="D12" s="11" t="s">
        <v>12</v>
      </c>
      <c r="E12" s="8">
        <v>289000</v>
      </c>
      <c r="F12" s="11" t="s">
        <v>8</v>
      </c>
      <c r="G12" s="11" t="s">
        <v>8</v>
      </c>
      <c r="H12" s="8">
        <f t="shared" ref="H12:H19" si="1">E12/C12</f>
        <v>480.06644518272424</v>
      </c>
      <c r="I12" s="15">
        <v>3508</v>
      </c>
      <c r="J12" s="19">
        <f>Table13[[#This Row],[Sales Price]]/Table13[[#This Row],['# Shares]]</f>
        <v>82.383124287343222</v>
      </c>
    </row>
    <row r="13" spans="1:10" ht="15.75" x14ac:dyDescent="0.25">
      <c r="A13" s="11" t="s">
        <v>32</v>
      </c>
      <c r="B13" s="13">
        <v>42062</v>
      </c>
      <c r="C13" s="11">
        <v>697</v>
      </c>
      <c r="D13" s="11" t="s">
        <v>12</v>
      </c>
      <c r="E13" s="12">
        <v>263000</v>
      </c>
      <c r="F13" s="11" t="s">
        <v>7</v>
      </c>
      <c r="G13" s="11" t="s">
        <v>8</v>
      </c>
      <c r="H13" s="8">
        <f t="shared" si="1"/>
        <v>377.33142037302724</v>
      </c>
      <c r="I13" s="15">
        <v>3195</v>
      </c>
      <c r="J13" s="19">
        <f>Table13[[#This Row],[Sales Price]]/Table13[[#This Row],['# Shares]]</f>
        <v>82.316118935837252</v>
      </c>
    </row>
    <row r="14" spans="1:10" ht="15.75" x14ac:dyDescent="0.2">
      <c r="A14" s="17" t="s">
        <v>34</v>
      </c>
      <c r="B14" s="20">
        <v>42109</v>
      </c>
      <c r="C14" s="17">
        <v>551</v>
      </c>
      <c r="D14" s="17" t="s">
        <v>12</v>
      </c>
      <c r="E14" s="21">
        <v>270000</v>
      </c>
      <c r="F14" s="17" t="s">
        <v>8</v>
      </c>
      <c r="G14" s="17" t="s">
        <v>7</v>
      </c>
      <c r="H14" s="21">
        <f t="shared" si="1"/>
        <v>490.0181488203267</v>
      </c>
      <c r="I14" s="22">
        <v>3114</v>
      </c>
      <c r="J14" s="19">
        <f>Table13[[#This Row],[Sales Price]]/Table13[[#This Row],['# Shares]]</f>
        <v>86.705202312138724</v>
      </c>
    </row>
    <row r="15" spans="1:10" ht="15.75" x14ac:dyDescent="0.2">
      <c r="A15" s="23" t="s">
        <v>40</v>
      </c>
      <c r="B15" s="24">
        <v>42131</v>
      </c>
      <c r="C15" s="23">
        <v>551</v>
      </c>
      <c r="D15" s="23" t="s">
        <v>12</v>
      </c>
      <c r="E15" s="25">
        <v>275000</v>
      </c>
      <c r="F15" s="23" t="s">
        <v>8</v>
      </c>
      <c r="G15" s="23" t="s">
        <v>7</v>
      </c>
      <c r="H15" s="25">
        <f t="shared" si="1"/>
        <v>499.09255898366604</v>
      </c>
      <c r="I15" s="15">
        <v>3152</v>
      </c>
      <c r="J15" s="26">
        <f>Table13[[#This Row],[Sales Price]]/Table13[[#This Row],['# Shares]]</f>
        <v>87.246192893401016</v>
      </c>
    </row>
    <row r="16" spans="1:10" ht="15.75" x14ac:dyDescent="0.2">
      <c r="A16" s="23" t="s">
        <v>42</v>
      </c>
      <c r="B16" s="24">
        <v>42152</v>
      </c>
      <c r="C16" s="23">
        <v>697</v>
      </c>
      <c r="D16" s="23" t="s">
        <v>41</v>
      </c>
      <c r="E16" s="25">
        <v>390000</v>
      </c>
      <c r="F16" s="23" t="s">
        <v>7</v>
      </c>
      <c r="G16" s="23" t="s">
        <v>7</v>
      </c>
      <c r="H16" s="25">
        <f t="shared" si="1"/>
        <v>559.54088952654229</v>
      </c>
      <c r="I16" s="15">
        <v>4700</v>
      </c>
      <c r="J16" s="26">
        <f>Table13[[#This Row],[Sales Price]]/Table13[[#This Row],['# Shares]]</f>
        <v>82.978723404255319</v>
      </c>
    </row>
    <row r="17" spans="1:10" ht="15.75" x14ac:dyDescent="0.2">
      <c r="A17" s="23" t="s">
        <v>43</v>
      </c>
      <c r="B17" s="24">
        <v>42174</v>
      </c>
      <c r="C17" s="23">
        <v>551</v>
      </c>
      <c r="D17" s="23" t="s">
        <v>12</v>
      </c>
      <c r="E17" s="25">
        <v>265000</v>
      </c>
      <c r="F17" s="23" t="s">
        <v>8</v>
      </c>
      <c r="G17" s="23" t="s">
        <v>7</v>
      </c>
      <c r="H17" s="25">
        <f t="shared" si="1"/>
        <v>480.94373865698731</v>
      </c>
      <c r="I17" s="15">
        <v>3114</v>
      </c>
      <c r="J17" s="26">
        <f>Table13[[#This Row],[Sales Price]]/Table13[[#This Row],['# Shares]]</f>
        <v>85.099550417469487</v>
      </c>
    </row>
    <row r="18" spans="1:10" ht="15.75" x14ac:dyDescent="0.2">
      <c r="A18" s="17" t="s">
        <v>19</v>
      </c>
      <c r="B18" s="20">
        <v>42266</v>
      </c>
      <c r="C18" s="17">
        <v>551</v>
      </c>
      <c r="D18" s="17" t="s">
        <v>45</v>
      </c>
      <c r="E18" s="21">
        <v>213800</v>
      </c>
      <c r="F18" s="17" t="s">
        <v>8</v>
      </c>
      <c r="G18" s="17" t="s">
        <v>8</v>
      </c>
      <c r="H18" s="21">
        <f t="shared" si="1"/>
        <v>388.021778584392</v>
      </c>
      <c r="I18" s="22">
        <v>2134</v>
      </c>
      <c r="J18" s="19">
        <f>E18/I18</f>
        <v>100.18744142455483</v>
      </c>
    </row>
    <row r="19" spans="1:10" ht="15.75" x14ac:dyDescent="0.2">
      <c r="A19" s="17" t="s">
        <v>18</v>
      </c>
      <c r="B19" s="20">
        <v>42328</v>
      </c>
      <c r="C19" s="17">
        <v>559</v>
      </c>
      <c r="D19" s="17" t="s">
        <v>12</v>
      </c>
      <c r="E19" s="21">
        <v>280000</v>
      </c>
      <c r="F19" s="17" t="s">
        <v>7</v>
      </c>
      <c r="G19" s="17" t="s">
        <v>8</v>
      </c>
      <c r="H19" s="21">
        <f t="shared" si="1"/>
        <v>500.8944543828265</v>
      </c>
      <c r="I19" s="22">
        <v>3189</v>
      </c>
      <c r="J19" s="19">
        <f>E19/I19</f>
        <v>87.801818751959857</v>
      </c>
    </row>
    <row r="20" spans="1:10" ht="15.75" x14ac:dyDescent="0.2">
      <c r="A20" s="17" t="s">
        <v>46</v>
      </c>
      <c r="B20" s="20">
        <v>42384</v>
      </c>
      <c r="C20" s="17">
        <v>551</v>
      </c>
      <c r="D20" s="17" t="s">
        <v>12</v>
      </c>
      <c r="E20" s="21">
        <v>245000</v>
      </c>
      <c r="F20" s="17" t="s">
        <v>8</v>
      </c>
      <c r="G20" s="17" t="s">
        <v>8</v>
      </c>
      <c r="H20" s="21">
        <v>445</v>
      </c>
      <c r="I20" s="22">
        <v>3227</v>
      </c>
      <c r="J20" s="19">
        <f t="shared" ref="J20:J23" si="2">E20/I20</f>
        <v>75.921908893709329</v>
      </c>
    </row>
    <row r="21" spans="1:10" ht="15.75" x14ac:dyDescent="0.2">
      <c r="A21" s="17" t="s">
        <v>47</v>
      </c>
      <c r="B21" s="20">
        <v>42394</v>
      </c>
      <c r="C21" s="17">
        <v>445</v>
      </c>
      <c r="D21" s="17" t="s">
        <v>6</v>
      </c>
      <c r="E21" s="21">
        <v>164892</v>
      </c>
      <c r="F21" s="17" t="s">
        <v>8</v>
      </c>
      <c r="G21" s="17" t="s">
        <v>8</v>
      </c>
      <c r="H21" s="21">
        <v>371</v>
      </c>
      <c r="I21" s="22">
        <v>2172</v>
      </c>
      <c r="J21" s="19">
        <f t="shared" si="2"/>
        <v>75.917127071823202</v>
      </c>
    </row>
    <row r="22" spans="1:10" ht="15.75" x14ac:dyDescent="0.2">
      <c r="A22" s="17" t="s">
        <v>48</v>
      </c>
      <c r="B22" s="20">
        <v>42398</v>
      </c>
      <c r="C22" s="17">
        <v>375</v>
      </c>
      <c r="D22" s="17" t="s">
        <v>6</v>
      </c>
      <c r="E22" s="21">
        <v>160000</v>
      </c>
      <c r="F22" s="17" t="s">
        <v>8</v>
      </c>
      <c r="G22" s="17" t="s">
        <v>8</v>
      </c>
      <c r="H22" s="21">
        <v>427</v>
      </c>
      <c r="I22" s="22">
        <v>1891</v>
      </c>
      <c r="J22" s="19">
        <f t="shared" si="2"/>
        <v>84.61131676361714</v>
      </c>
    </row>
    <row r="23" spans="1:10" ht="15.75" x14ac:dyDescent="0.2">
      <c r="A23" s="17" t="s">
        <v>49</v>
      </c>
      <c r="B23" s="20">
        <v>42405</v>
      </c>
      <c r="C23" s="17">
        <v>445</v>
      </c>
      <c r="D23" s="17" t="s">
        <v>6</v>
      </c>
      <c r="E23" s="21">
        <v>173000</v>
      </c>
      <c r="F23" s="17" t="s">
        <v>8</v>
      </c>
      <c r="G23" s="17" t="s">
        <v>8</v>
      </c>
      <c r="H23" s="21">
        <v>389</v>
      </c>
      <c r="I23" s="22">
        <v>2234</v>
      </c>
      <c r="J23" s="19">
        <f t="shared" si="2"/>
        <v>77.4395702775291</v>
      </c>
    </row>
    <row r="24" spans="1:10" ht="15.75" x14ac:dyDescent="0.2">
      <c r="A24" s="30" t="s">
        <v>50</v>
      </c>
      <c r="B24" s="31">
        <v>42489</v>
      </c>
      <c r="C24" s="30">
        <v>562</v>
      </c>
      <c r="D24" s="30" t="s">
        <v>12</v>
      </c>
      <c r="E24" s="32">
        <v>255000</v>
      </c>
      <c r="F24" s="30" t="s">
        <v>8</v>
      </c>
      <c r="G24" s="30" t="s">
        <v>8</v>
      </c>
      <c r="H24" s="32">
        <f t="shared" ref="H24:H29" si="3">E24/C24</f>
        <v>453.73665480427047</v>
      </c>
      <c r="I24" s="33">
        <v>3077</v>
      </c>
      <c r="J24" s="34">
        <f>Table13[[#This Row],[Sales Price]]/Table13[[#This Row],['# Shares]]</f>
        <v>82.872928176795583</v>
      </c>
    </row>
    <row r="25" spans="1:10" ht="15.75" x14ac:dyDescent="0.2">
      <c r="A25" s="30" t="s">
        <v>51</v>
      </c>
      <c r="B25" s="31">
        <v>42485</v>
      </c>
      <c r="C25" s="30">
        <v>375</v>
      </c>
      <c r="D25" s="30" t="s">
        <v>6</v>
      </c>
      <c r="E25" s="32">
        <v>215000</v>
      </c>
      <c r="F25" s="30" t="s">
        <v>7</v>
      </c>
      <c r="G25" s="30" t="s">
        <v>8</v>
      </c>
      <c r="H25" s="32">
        <f t="shared" si="3"/>
        <v>573.33333333333337</v>
      </c>
      <c r="I25" s="33">
        <v>2022</v>
      </c>
      <c r="J25" s="34">
        <f>Table13[[#This Row],[Sales Price]]/Table13[[#This Row],['# Shares]]</f>
        <v>106.33036597428288</v>
      </c>
    </row>
    <row r="26" spans="1:10" ht="15.75" x14ac:dyDescent="0.2">
      <c r="A26" s="30" t="s">
        <v>56</v>
      </c>
      <c r="B26" s="31" t="s">
        <v>53</v>
      </c>
      <c r="C26" s="30">
        <v>551</v>
      </c>
      <c r="D26" s="30" t="s">
        <v>12</v>
      </c>
      <c r="E26" s="32">
        <v>250000</v>
      </c>
      <c r="F26" s="30" t="s">
        <v>7</v>
      </c>
      <c r="G26" s="30" t="s">
        <v>7</v>
      </c>
      <c r="H26" s="32">
        <f t="shared" si="3"/>
        <v>453.72050816696913</v>
      </c>
      <c r="I26" s="33">
        <v>3114</v>
      </c>
      <c r="J26" s="34">
        <f>Table13[[#This Row],[Sales Price]]/Table13[[#This Row],['# Shares]]</f>
        <v>80.282594733461792</v>
      </c>
    </row>
    <row r="27" spans="1:10" ht="15.75" x14ac:dyDescent="0.2">
      <c r="A27" s="30" t="s">
        <v>11</v>
      </c>
      <c r="B27" s="31" t="s">
        <v>53</v>
      </c>
      <c r="C27" s="30">
        <v>551</v>
      </c>
      <c r="D27" s="30" t="s">
        <v>12</v>
      </c>
      <c r="E27" s="32">
        <v>273500</v>
      </c>
      <c r="F27" s="30" t="s">
        <v>7</v>
      </c>
      <c r="G27" s="30" t="s">
        <v>7</v>
      </c>
      <c r="H27" s="32">
        <f t="shared" si="3"/>
        <v>496.37023593466427</v>
      </c>
      <c r="I27" s="33">
        <v>3189</v>
      </c>
      <c r="J27" s="34">
        <f>Table13[[#This Row],[Sales Price]]/Table13[[#This Row],['# Shares]]</f>
        <v>85.76356224521794</v>
      </c>
    </row>
    <row r="28" spans="1:10" ht="15.75" x14ac:dyDescent="0.2">
      <c r="A28" s="30" t="s">
        <v>52</v>
      </c>
      <c r="B28" s="31" t="s">
        <v>53</v>
      </c>
      <c r="C28" s="30">
        <v>602</v>
      </c>
      <c r="D28" s="30" t="s">
        <v>12</v>
      </c>
      <c r="E28" s="32">
        <v>295000</v>
      </c>
      <c r="F28" s="30" t="s">
        <v>7</v>
      </c>
      <c r="G28" s="30" t="s">
        <v>7</v>
      </c>
      <c r="H28" s="32">
        <f t="shared" si="3"/>
        <v>490.03322259136212</v>
      </c>
      <c r="I28" s="33">
        <v>3526</v>
      </c>
      <c r="J28" s="34">
        <f>Table13[[#This Row],[Sales Price]]/Table13[[#This Row],['# Shares]]</f>
        <v>83.664208735110606</v>
      </c>
    </row>
    <row r="29" spans="1:10" ht="31.5" x14ac:dyDescent="0.2">
      <c r="A29" s="30" t="s">
        <v>55</v>
      </c>
      <c r="B29" s="31" t="s">
        <v>53</v>
      </c>
      <c r="C29" s="30">
        <v>1340</v>
      </c>
      <c r="D29" s="30" t="s">
        <v>41</v>
      </c>
      <c r="E29" s="32">
        <v>499900</v>
      </c>
      <c r="F29" s="30" t="s">
        <v>7</v>
      </c>
      <c r="G29" s="30" t="s">
        <v>7</v>
      </c>
      <c r="H29" s="32">
        <f t="shared" si="3"/>
        <v>373.05970149253733</v>
      </c>
      <c r="I29" s="33">
        <v>5705</v>
      </c>
      <c r="J29" s="34">
        <f>Table13[[#This Row],[Sales Price]]/Table13[[#This Row],['# Shares]]</f>
        <v>87.624890446976337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2013-16 Sales Analysis</vt:lpstr>
      <vt:lpstr>2015-16 Sales Analysis</vt:lpstr>
      <vt:lpstr>2014-16 Sales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</dc:creator>
  <cp:lastModifiedBy>Aaron</cp:lastModifiedBy>
  <cp:lastPrinted>2017-01-25T17:26:28Z</cp:lastPrinted>
  <dcterms:created xsi:type="dcterms:W3CDTF">2014-04-15T15:38:27Z</dcterms:created>
  <dcterms:modified xsi:type="dcterms:W3CDTF">2017-05-24T15:10:36Z</dcterms:modified>
</cp:coreProperties>
</file>